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6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filterPrivacy="1" defaultThemeVersion="124226"/>
  <bookViews>
    <workbookView xWindow="240" yWindow="105" windowWidth="14805" windowHeight="8010" firstSheet="2" activeTab="5"/>
  </bookViews>
  <sheets>
    <sheet name="CL 1 PRIMARIA" sheetId="7" r:id="rId1"/>
    <sheet name="CL 2 PRIMARIA" sheetId="1" r:id="rId2"/>
    <sheet name="CL 3 PRIMARIA" sheetId="2" r:id="rId3"/>
    <sheet name="CL 4 PRIMARIA" sheetId="3" r:id="rId4"/>
    <sheet name="CL 5 PR-CL1 SEC" sheetId="4" r:id="rId5"/>
    <sheet name="CL 2 SEC" sheetId="5" r:id="rId6"/>
    <sheet name="CL3 SEC" sheetId="6" r:id="rId7"/>
  </sheets>
  <calcPr calcId="171027"/>
</workbook>
</file>

<file path=xl/calcChain.xml><?xml version="1.0" encoding="utf-8"?>
<calcChain xmlns="http://schemas.openxmlformats.org/spreadsheetml/2006/main">
  <c r="B68" i="6" l="1"/>
  <c r="B67" i="6"/>
  <c r="B66" i="6"/>
  <c r="B65" i="6"/>
  <c r="B64" i="6"/>
  <c r="B63" i="6"/>
  <c r="B62" i="6"/>
  <c r="B61" i="6"/>
  <c r="B60" i="6"/>
  <c r="B49" i="6"/>
  <c r="B48" i="6"/>
  <c r="B47" i="6"/>
  <c r="B46" i="6"/>
  <c r="B45" i="6"/>
  <c r="B44" i="6"/>
  <c r="B43" i="6"/>
  <c r="B42" i="6"/>
  <c r="B41" i="6"/>
  <c r="B30" i="6"/>
  <c r="B29" i="6"/>
  <c r="B28" i="6"/>
  <c r="B27" i="6"/>
  <c r="B26" i="6"/>
  <c r="B25" i="6"/>
  <c r="B24" i="6"/>
  <c r="B23" i="6"/>
  <c r="B22" i="6"/>
  <c r="B11" i="6"/>
  <c r="B10" i="6"/>
  <c r="B9" i="6"/>
  <c r="B8" i="6"/>
  <c r="B7" i="6"/>
  <c r="B6" i="6"/>
  <c r="B5" i="6"/>
  <c r="B4" i="6"/>
  <c r="B3" i="6"/>
  <c r="B67" i="5" l="1"/>
  <c r="B66" i="5"/>
  <c r="B65" i="5"/>
  <c r="B64" i="5"/>
  <c r="B63" i="5"/>
  <c r="B62" i="5"/>
  <c r="B61" i="5"/>
  <c r="B60" i="5"/>
  <c r="B59" i="5"/>
  <c r="B49" i="5"/>
  <c r="B48" i="5"/>
  <c r="B47" i="5"/>
  <c r="B46" i="5"/>
  <c r="B45" i="5"/>
  <c r="B44" i="5"/>
  <c r="B43" i="5"/>
  <c r="B42" i="5"/>
  <c r="B41" i="5"/>
  <c r="B30" i="5"/>
  <c r="B29" i="5"/>
  <c r="B28" i="5"/>
  <c r="B27" i="5"/>
  <c r="B26" i="5"/>
  <c r="B25" i="5"/>
  <c r="B24" i="5"/>
  <c r="B23" i="5"/>
  <c r="B22" i="5"/>
  <c r="B14" i="5"/>
  <c r="B13" i="5"/>
  <c r="B12" i="5"/>
  <c r="B11" i="5"/>
  <c r="B10" i="5"/>
  <c r="B9" i="5"/>
  <c r="B8" i="5"/>
  <c r="B7" i="5"/>
  <c r="B6" i="5"/>
  <c r="B113" i="4" l="1"/>
  <c r="B112" i="4"/>
  <c r="B111" i="4"/>
  <c r="B110" i="4"/>
  <c r="B109" i="4"/>
  <c r="B108" i="4"/>
  <c r="B107" i="4"/>
  <c r="B106" i="4"/>
  <c r="B105" i="4"/>
  <c r="B84" i="4"/>
  <c r="B83" i="4"/>
  <c r="B82" i="4"/>
  <c r="B81" i="4"/>
  <c r="B80" i="4"/>
  <c r="B79" i="4"/>
  <c r="B78" i="4"/>
  <c r="B77" i="4"/>
  <c r="B76" i="4"/>
  <c r="B48" i="4"/>
  <c r="B47" i="4"/>
  <c r="B46" i="4"/>
  <c r="B45" i="4"/>
  <c r="B44" i="4"/>
  <c r="B43" i="4"/>
  <c r="B42" i="4"/>
  <c r="B41" i="4"/>
  <c r="B40" i="4"/>
  <c r="B23" i="4"/>
  <c r="B22" i="4"/>
  <c r="B21" i="4"/>
  <c r="B20" i="4"/>
  <c r="B19" i="4"/>
  <c r="B18" i="4"/>
  <c r="B17" i="4"/>
  <c r="B16" i="4"/>
  <c r="B15" i="4"/>
  <c r="B99" i="4" l="1"/>
  <c r="B98" i="4"/>
  <c r="B97" i="4"/>
  <c r="B96" i="4"/>
  <c r="B95" i="4"/>
  <c r="B94" i="4"/>
  <c r="B93" i="4"/>
  <c r="B92" i="4"/>
  <c r="B91" i="4"/>
  <c r="B70" i="4"/>
  <c r="B69" i="4"/>
  <c r="B68" i="4"/>
  <c r="B67" i="4"/>
  <c r="B66" i="4"/>
  <c r="B65" i="4"/>
  <c r="B64" i="4"/>
  <c r="B63" i="4"/>
  <c r="B62" i="4"/>
  <c r="B36" i="4"/>
  <c r="B35" i="4"/>
  <c r="B34" i="4"/>
  <c r="B33" i="4"/>
  <c r="B32" i="4"/>
  <c r="B31" i="4"/>
  <c r="B30" i="4"/>
  <c r="B29" i="4"/>
  <c r="B28" i="4"/>
  <c r="B12" i="4"/>
  <c r="B11" i="4"/>
  <c r="B10" i="4"/>
  <c r="B9" i="4"/>
  <c r="B8" i="4"/>
  <c r="B7" i="4"/>
  <c r="B6" i="4"/>
  <c r="B5" i="4"/>
  <c r="B4" i="4"/>
  <c r="B61" i="3" l="1"/>
  <c r="B60" i="3"/>
  <c r="B59" i="3"/>
  <c r="B58" i="3"/>
  <c r="B57" i="3"/>
  <c r="B56" i="3"/>
  <c r="B55" i="3"/>
  <c r="B54" i="3"/>
  <c r="B53" i="3"/>
  <c r="B46" i="3"/>
  <c r="B45" i="3"/>
  <c r="B44" i="3"/>
  <c r="B43" i="3"/>
  <c r="B42" i="3"/>
  <c r="B41" i="3"/>
  <c r="B40" i="3"/>
  <c r="B39" i="3"/>
  <c r="B38" i="3"/>
  <c r="B31" i="3"/>
  <c r="B30" i="3"/>
  <c r="B29" i="3"/>
  <c r="B28" i="3"/>
  <c r="B27" i="3"/>
  <c r="B26" i="3"/>
  <c r="B25" i="3"/>
  <c r="B24" i="3"/>
  <c r="B23" i="3"/>
  <c r="B10" i="3"/>
  <c r="B9" i="3"/>
  <c r="B8" i="3"/>
  <c r="B7" i="3"/>
  <c r="B6" i="3"/>
  <c r="B5" i="3"/>
  <c r="B4" i="3"/>
  <c r="B3" i="3"/>
  <c r="B2" i="3"/>
  <c r="B59" i="2" l="1"/>
  <c r="B58" i="2"/>
  <c r="B57" i="2"/>
  <c r="B56" i="2"/>
  <c r="B55" i="2"/>
  <c r="B54" i="2"/>
  <c r="B53" i="2"/>
  <c r="B52" i="2"/>
  <c r="B51" i="2"/>
  <c r="B42" i="2"/>
  <c r="B41" i="2"/>
  <c r="B40" i="2"/>
  <c r="B39" i="2"/>
  <c r="B38" i="2"/>
  <c r="B37" i="2"/>
  <c r="B36" i="2"/>
  <c r="B35" i="2"/>
  <c r="B34" i="2"/>
  <c r="B28" i="2"/>
  <c r="B27" i="2"/>
  <c r="B26" i="2"/>
  <c r="B25" i="2"/>
  <c r="B24" i="2"/>
  <c r="B23" i="2"/>
  <c r="B22" i="2"/>
  <c r="B21" i="2"/>
  <c r="B20" i="2"/>
  <c r="B9" i="2"/>
  <c r="B8" i="2"/>
  <c r="B7" i="2"/>
  <c r="B6" i="2"/>
  <c r="B5" i="2"/>
  <c r="B4" i="2"/>
  <c r="B3" i="2"/>
  <c r="B2" i="2"/>
  <c r="B1" i="2"/>
  <c r="B62" i="1" l="1"/>
  <c r="B61" i="1"/>
  <c r="B60" i="1"/>
  <c r="B59" i="1"/>
  <c r="B58" i="1"/>
  <c r="B57" i="1"/>
  <c r="B56" i="1"/>
  <c r="B55" i="1"/>
  <c r="B54" i="1"/>
  <c r="B46" i="1"/>
  <c r="B45" i="1"/>
  <c r="B44" i="1"/>
  <c r="B43" i="1"/>
  <c r="B42" i="1"/>
  <c r="B41" i="1"/>
  <c r="B40" i="1"/>
  <c r="B39" i="1"/>
  <c r="B38" i="1"/>
  <c r="B32" i="1"/>
  <c r="B31" i="1"/>
  <c r="B30" i="1"/>
  <c r="B29" i="1"/>
  <c r="B28" i="1"/>
  <c r="B27" i="1"/>
  <c r="B26" i="1"/>
  <c r="B25" i="1"/>
  <c r="B24" i="1"/>
  <c r="B16" i="1"/>
  <c r="B15" i="1"/>
  <c r="B14" i="1"/>
  <c r="B13" i="1"/>
  <c r="B12" i="1"/>
  <c r="B11" i="1"/>
  <c r="B10" i="1"/>
  <c r="B9" i="1"/>
  <c r="B8" i="1"/>
  <c r="B60" i="7" l="1"/>
  <c r="B59" i="7"/>
  <c r="B58" i="7"/>
  <c r="B57" i="7"/>
  <c r="B56" i="7"/>
  <c r="B55" i="7"/>
  <c r="B54" i="7"/>
  <c r="B53" i="7"/>
  <c r="B52" i="7"/>
  <c r="B37" i="7"/>
  <c r="B36" i="7"/>
  <c r="B35" i="7"/>
  <c r="B34" i="7"/>
  <c r="B33" i="7"/>
  <c r="B32" i="7"/>
  <c r="B31" i="7"/>
  <c r="B30" i="7"/>
  <c r="B29" i="7"/>
  <c r="B12" i="7"/>
  <c r="B11" i="7"/>
  <c r="B10" i="7"/>
  <c r="B9" i="7"/>
  <c r="B8" i="7"/>
  <c r="B7" i="7"/>
  <c r="B6" i="7"/>
  <c r="B5" i="7"/>
  <c r="B4" i="7"/>
</calcChain>
</file>

<file path=xl/sharedStrings.xml><?xml version="1.0" encoding="utf-8"?>
<sst xmlns="http://schemas.openxmlformats.org/spreadsheetml/2006/main" count="30" uniqueCount="19">
  <si>
    <t xml:space="preserve">     </t>
  </si>
  <si>
    <t>PRIMARIA CLASSI TERZE</t>
  </si>
  <si>
    <t>PRIMARIA CLASSI SECONDE</t>
  </si>
  <si>
    <t>PRIMARIA TERZE CLASSI</t>
  </si>
  <si>
    <t>PRIMARIA SECONDE CLASSI</t>
  </si>
  <si>
    <t>PRIMARIA QUARTE CLASSI</t>
  </si>
  <si>
    <t>PRIMARIA CLASSI QUINTE- SECONDARIA CLASSI PRIME</t>
  </si>
  <si>
    <t>PRIMARIA CLASSI QUINTE - SECONDARIA CLASSI PRIME</t>
  </si>
  <si>
    <t>SECONDARIA CLASSI SECONDE</t>
  </si>
  <si>
    <t>SECONDARIA CLASSI TERZE</t>
  </si>
  <si>
    <t xml:space="preserve">PRIMARIA CLASSI PRIME </t>
  </si>
  <si>
    <t>PRIMARIA CLASSI QUARTE</t>
  </si>
  <si>
    <t>quinte</t>
  </si>
  <si>
    <t>second</t>
  </si>
  <si>
    <t>secon</t>
  </si>
  <si>
    <t>prim</t>
  </si>
  <si>
    <t>sec</t>
  </si>
  <si>
    <t>test finale</t>
  </si>
  <si>
    <t>test finale a.s.2016/17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</si>
</sst>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9" fontId="0" fillId="0" borderId="0" xfId="0" applyNumberFormat="1"/>
    <xf numFmtId="10" fontId="0" fillId="0" borderId="0" xfId="0" applyNumberFormat="1"/>
    <xf numFmtId="0" fontId="1" fillId="0" borderId="0" xfId="0" applyFont="1"/>
    <xf numFmtId="1" fontId="0" fillId="0" borderId="0" xfId="0" applyNumberFormat="1"/>
    <xf numFmtId="0" fontId="0" fillId="0" borderId="0" xfId="0" applyAlignment="1"/>
    <xf numFmtId="0" fontId="0" fillId="0" borderId="0" xfId="0" applyNumberFormat="1"/>
    <xf numFmtId="0" fontId="2" fillId="0" borderId="0" xfId="0" applyFont="1" applyAlignment="1"/>
    <xf numFmtId="0" fontId="1" fillId="0" borderId="0" xfId="0" applyFont="1" applyAlignment="1"/>
    <xf numFmtId="0" fontId="0" fillId="0" borderId="0" xfId="0" applyAlignment="1">
      <alignment horizontal="center" wrapText="1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 applyAlignme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/>
    <xf numFmtId="0" fontId="0" fillId="0" borderId="0" xfId="0" applyAlignment="1">
      <alignment horizontal="center" wrapText="1"/>
    </xf>
    <xf numFmtId="0" fontId="5" fillId="2" borderId="0" xfId="0" applyFont="1" applyFill="1"/>
    <xf numFmtId="0" fontId="0" fillId="0" borderId="0" xfId="0" applyBorder="1"/>
    <xf numFmtId="0" fontId="6" fillId="0" borderId="0" xfId="0" applyFont="1" applyAlignment="1">
      <alignment horizontal="left" indent="16"/>
    </xf>
    <xf numFmtId="0" fontId="0" fillId="0" borderId="0" xfId="0" applyAlignment="1">
      <alignment horizontal="left" indent="16"/>
    </xf>
    <xf numFmtId="0" fontId="10" fillId="0" borderId="0" xfId="0" applyFont="1" applyAlignment="1">
      <alignment horizontal="left" indent="16"/>
    </xf>
    <xf numFmtId="0" fontId="2" fillId="0" borderId="0" xfId="0" applyFont="1" applyAlignment="1">
      <alignment horizontal="center" wrapText="1"/>
    </xf>
    <xf numFmtId="0" fontId="8" fillId="0" borderId="0" xfId="0" applyFont="1" applyAlignment="1"/>
    <xf numFmtId="0" fontId="0" fillId="0" borderId="0" xfId="0" applyAlignment="1"/>
    <xf numFmtId="9" fontId="11" fillId="0" borderId="0" xfId="0" applyNumberFormat="1" applyFont="1"/>
    <xf numFmtId="0" fontId="11" fillId="0" borderId="0" xfId="0" applyFont="1"/>
    <xf numFmtId="0" fontId="0" fillId="0" borderId="0" xfId="0"/>
    <xf numFmtId="0" fontId="3" fillId="2" borderId="0" xfId="0" applyFont="1" applyFill="1"/>
    <xf numFmtId="0" fontId="8" fillId="0" borderId="0" xfId="0" applyFont="1"/>
    <xf numFmtId="0" fontId="12" fillId="0" borderId="0" xfId="0" applyFont="1"/>
    <xf numFmtId="0" fontId="13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CC99"/>
      <color rgb="FFFF5050"/>
      <color rgb="FF00FF00"/>
      <color rgb="FF99FF99"/>
      <color rgb="FFCCFF66"/>
      <color rgb="FFBDD52B"/>
      <color rgb="FFCCFF99"/>
      <color rgb="FFFFFF99"/>
      <color rgb="FFFF66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accent4">
                    <a:lumMod val="7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 baseline="0">
                <a:solidFill>
                  <a:schemeClr val="accent4">
                    <a:lumMod val="75000"/>
                  </a:schemeClr>
                </a:solidFill>
              </a:rPr>
              <a:t>PRIMARIA CL 1 AREA MADRE LINGUA a.s.16/17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accent4">
                  <a:lumMod val="75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1245865795773772E-2"/>
          <c:y val="0.16756692149459651"/>
          <c:w val="0.90297791862133225"/>
          <c:h val="0.717569200696466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'CL 1 PRIMARIA'!$A$4:$A$12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1 PRIMARIA'!$B$4:$B$12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3.8461538461538464E-2</c:v>
                </c:pt>
                <c:pt idx="4">
                  <c:v>8.6538461538461536E-2</c:v>
                </c:pt>
                <c:pt idx="5">
                  <c:v>6.7307692307692304E-2</c:v>
                </c:pt>
                <c:pt idx="6">
                  <c:v>0.18269230769230768</c:v>
                </c:pt>
                <c:pt idx="7">
                  <c:v>0.27884615384615385</c:v>
                </c:pt>
                <c:pt idx="8">
                  <c:v>0.34615384615384615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93-4FB3-8549-FA16D0C789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126501648"/>
        <c:axId val="105797648"/>
      </c:barChart>
      <c:catAx>
        <c:axId val="126501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5797648"/>
        <c:crosses val="autoZero"/>
        <c:auto val="1"/>
        <c:lblAlgn val="ctr"/>
        <c:lblOffset val="100"/>
        <c:noMultiLvlLbl val="0"/>
      </c:catAx>
      <c:valAx>
        <c:axId val="10579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65016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/>
              <a:t>PRIMARIA CL 3 AREA MAT-SCI-TECNO-GEO</a:t>
            </a:r>
          </a:p>
        </c:rich>
      </c:tx>
      <c:overlay val="0"/>
      <c:spPr>
        <a:solidFill>
          <a:srgbClr val="CCFF66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'CL 3 PRIMARIA'!$A$36:$A$42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</c:numCache>
            </c:numRef>
          </c:cat>
          <c:val>
            <c:numRef>
              <c:f>'CL 3 PRIMARIA'!$B$36:$B$42</c:f>
              <c:numCache>
                <c:formatCode>0%</c:formatCode>
                <c:ptCount val="7"/>
                <c:pt idx="0">
                  <c:v>0</c:v>
                </c:pt>
                <c:pt idx="1">
                  <c:v>0.13207547169811321</c:v>
                </c:pt>
                <c:pt idx="2">
                  <c:v>0.18867924528301888</c:v>
                </c:pt>
                <c:pt idx="3">
                  <c:v>0.23584905660377359</c:v>
                </c:pt>
                <c:pt idx="4">
                  <c:v>0.24528301886792453</c:v>
                </c:pt>
                <c:pt idx="5">
                  <c:v>0.17924528301886791</c:v>
                </c:pt>
                <c:pt idx="6">
                  <c:v>1.8867924528301886E-2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AB-4D12-A8A9-9B2A48D6088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210278960"/>
        <c:axId val="210279520"/>
      </c:barChart>
      <c:catAx>
        <c:axId val="210278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279520"/>
        <c:crosses val="autoZero"/>
        <c:auto val="1"/>
        <c:lblAlgn val="ctr"/>
        <c:lblOffset val="100"/>
        <c:noMultiLvlLbl val="0"/>
      </c:catAx>
      <c:valAx>
        <c:axId val="2102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27896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/>
              <a:t>PRIMARIA</a:t>
            </a:r>
            <a:r>
              <a:rPr lang="it-IT" baseline="0"/>
              <a:t> CL 3 AREA STO-ARTE-MUS-MOT</a:t>
            </a:r>
            <a:endParaRPr lang="it-IT"/>
          </a:p>
        </c:rich>
      </c:tx>
      <c:layout>
        <c:manualLayout>
          <c:xMode val="edge"/>
          <c:yMode val="edge"/>
          <c:x val="0.1136178915135608"/>
          <c:y val="2.7303754266211604E-2"/>
        </c:manualLayout>
      </c:layout>
      <c:overlay val="0"/>
      <c:spPr>
        <a:solidFill>
          <a:srgbClr val="FF7C8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456036745406818E-2"/>
          <c:y val="0.15782407407407409"/>
          <c:w val="0.88498840769903764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'CL 3 PRIMARIA'!$A$53:$A$59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</c:numCache>
            </c:numRef>
          </c:cat>
          <c:val>
            <c:numRef>
              <c:f>'CL 3 PRIMARIA'!$B$53:$B$59</c:f>
              <c:numCache>
                <c:formatCode>0%</c:formatCode>
                <c:ptCount val="7"/>
                <c:pt idx="0">
                  <c:v>0</c:v>
                </c:pt>
                <c:pt idx="1">
                  <c:v>4.716981132075472E-2</c:v>
                </c:pt>
                <c:pt idx="2">
                  <c:v>6.6037735849056603E-2</c:v>
                </c:pt>
                <c:pt idx="3">
                  <c:v>0.13207547169811321</c:v>
                </c:pt>
                <c:pt idx="4">
                  <c:v>0.31132075471698112</c:v>
                </c:pt>
                <c:pt idx="5">
                  <c:v>0.41509433962264153</c:v>
                </c:pt>
                <c:pt idx="6">
                  <c:v>2.8301886792452831E-2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40-4BE8-ADA5-E39059FE3E5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210281760"/>
        <c:axId val="210282320"/>
      </c:barChart>
      <c:catAx>
        <c:axId val="210281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282320"/>
        <c:crosses val="autoZero"/>
        <c:auto val="1"/>
        <c:lblAlgn val="ctr"/>
        <c:lblOffset val="100"/>
        <c:noMultiLvlLbl val="0"/>
      </c:catAx>
      <c:valAx>
        <c:axId val="21028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28176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PRIMARIA CL 4 </a:t>
            </a:r>
          </a:p>
          <a:p>
            <a:pPr>
              <a:defRPr/>
            </a:pPr>
            <a:r>
              <a:rPr lang="it-IT"/>
              <a:t>AREA MADRE LINGUA</a:t>
            </a:r>
          </a:p>
        </c:rich>
      </c:tx>
      <c:layout>
        <c:manualLayout>
          <c:xMode val="edge"/>
          <c:yMode val="edge"/>
          <c:x val="0.27164042454661708"/>
          <c:y val="3.4334868035602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4 PRIMARIA'!$A$4:$A$10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</c:numCache>
            </c:numRef>
          </c:cat>
          <c:val>
            <c:numRef>
              <c:f>'CL 4 PRIMARIA'!$B$4:$B$10</c:f>
              <c:numCache>
                <c:formatCode>0%</c:formatCode>
                <c:ptCount val="7"/>
                <c:pt idx="0">
                  <c:v>0</c:v>
                </c:pt>
                <c:pt idx="1">
                  <c:v>2.6315789473684209E-2</c:v>
                </c:pt>
                <c:pt idx="2">
                  <c:v>0.21052631578947367</c:v>
                </c:pt>
                <c:pt idx="3">
                  <c:v>0.31578947368421051</c:v>
                </c:pt>
                <c:pt idx="4">
                  <c:v>0.26315789473684209</c:v>
                </c:pt>
                <c:pt idx="5">
                  <c:v>0.15789473684210525</c:v>
                </c:pt>
                <c:pt idx="6">
                  <c:v>2.6315789473684209E-2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9-49CA-8489-7B835F5EFDD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0284560"/>
        <c:axId val="210285120"/>
      </c:barChart>
      <c:catAx>
        <c:axId val="21028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285120"/>
        <c:crosses val="autoZero"/>
        <c:auto val="1"/>
        <c:lblAlgn val="ctr"/>
        <c:lblOffset val="100"/>
        <c:noMultiLvlLbl val="0"/>
      </c:catAx>
      <c:valAx>
        <c:axId val="21028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28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PRIMARIA CL 4 </a:t>
            </a:r>
          </a:p>
          <a:p>
            <a:pPr>
              <a:defRPr/>
            </a:pPr>
            <a:r>
              <a:rPr lang="it-IT"/>
              <a:t>AREA LINGUE STRANIERE</a:t>
            </a:r>
          </a:p>
        </c:rich>
      </c:tx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4 PRIMARIA'!$A$25:$A$31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</c:numCache>
            </c:numRef>
          </c:cat>
          <c:val>
            <c:numRef>
              <c:f>'CL 4 PRIMARIA'!$B$25:$B$31</c:f>
              <c:numCache>
                <c:formatCode>0%</c:formatCode>
                <c:ptCount val="7"/>
                <c:pt idx="0">
                  <c:v>0</c:v>
                </c:pt>
                <c:pt idx="1">
                  <c:v>2.8169014084507043E-2</c:v>
                </c:pt>
                <c:pt idx="2">
                  <c:v>9.8591549295774641E-2</c:v>
                </c:pt>
                <c:pt idx="3">
                  <c:v>0.18309859154929578</c:v>
                </c:pt>
                <c:pt idx="4">
                  <c:v>0.16901408450704225</c:v>
                </c:pt>
                <c:pt idx="5">
                  <c:v>0.3380281690140845</c:v>
                </c:pt>
                <c:pt idx="6">
                  <c:v>0.18309859154929578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9-4D0A-AAA5-DABD95E612A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0518848"/>
        <c:axId val="210519408"/>
      </c:barChart>
      <c:catAx>
        <c:axId val="2105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519408"/>
        <c:crosses val="autoZero"/>
        <c:auto val="1"/>
        <c:lblAlgn val="ctr"/>
        <c:lblOffset val="100"/>
        <c:noMultiLvlLbl val="0"/>
      </c:catAx>
      <c:valAx>
        <c:axId val="21051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51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PRIMARIA CL 4 </a:t>
            </a:r>
          </a:p>
          <a:p>
            <a:pPr>
              <a:defRPr/>
            </a:pPr>
            <a:r>
              <a:rPr lang="it-IT"/>
              <a:t>AREA MAT-SCIE-TECNO-GEOGRAFIA</a:t>
            </a:r>
          </a:p>
        </c:rich>
      </c:tx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4 PRIMARIA'!$A$40:$A$46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</c:numCache>
            </c:numRef>
          </c:cat>
          <c:val>
            <c:numRef>
              <c:f>'CL 4 PRIMARIA'!$B$40:$B$46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5.3333333333333337E-2</c:v>
                </c:pt>
                <c:pt idx="3">
                  <c:v>0.13333333333333333</c:v>
                </c:pt>
                <c:pt idx="4">
                  <c:v>0.26666666666666666</c:v>
                </c:pt>
                <c:pt idx="5">
                  <c:v>0.30666666666666664</c:v>
                </c:pt>
                <c:pt idx="6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8F-4A82-B702-6C3ADAD7AFC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0657744"/>
        <c:axId val="210658304"/>
      </c:barChart>
      <c:catAx>
        <c:axId val="21065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658304"/>
        <c:crosses val="autoZero"/>
        <c:auto val="1"/>
        <c:lblAlgn val="ctr"/>
        <c:lblOffset val="100"/>
        <c:noMultiLvlLbl val="0"/>
      </c:catAx>
      <c:valAx>
        <c:axId val="21065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657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PRIMARIA CL 4 </a:t>
            </a:r>
          </a:p>
          <a:p>
            <a:pPr>
              <a:defRPr/>
            </a:pPr>
            <a:r>
              <a:rPr lang="it-IT"/>
              <a:t>AREA STO-ARTE-MUS-MOTORIA</a:t>
            </a:r>
          </a:p>
        </c:rich>
      </c:tx>
      <c:layout>
        <c:manualLayout>
          <c:xMode val="edge"/>
          <c:yMode val="edge"/>
          <c:x val="0.22550161812297734"/>
          <c:y val="3.3755274261603373E-2"/>
        </c:manualLayout>
      </c:layout>
      <c:overlay val="0"/>
      <c:spPr>
        <a:solidFill>
          <a:schemeClr val="accent6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/>
                </a:solidFill>
                <a:prstDash val="sysDash"/>
              </a:ln>
              <a:effectLst>
                <a:glow rad="25400">
                  <a:schemeClr val="accent1">
                    <a:alpha val="40000"/>
                  </a:schemeClr>
                </a:glow>
              </a:effectLst>
            </c:spPr>
            <c:trendlineType val="linear"/>
            <c:dispRSqr val="0"/>
            <c:dispEq val="0"/>
          </c:trendline>
          <c:cat>
            <c:numRef>
              <c:f>'CL 4 PRIMARIA'!$A$55:$A$61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</c:numCache>
            </c:numRef>
          </c:cat>
          <c:val>
            <c:numRef>
              <c:f>'CL 4 PRIMARIA'!$B$55:$B$61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2.6666666666666668E-2</c:v>
                </c:pt>
                <c:pt idx="3">
                  <c:v>0.17333333333333334</c:v>
                </c:pt>
                <c:pt idx="4">
                  <c:v>0.28000000000000003</c:v>
                </c:pt>
                <c:pt idx="5">
                  <c:v>0.30666666666666664</c:v>
                </c:pt>
                <c:pt idx="6">
                  <c:v>0.21333333333333335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54-42D9-B7BC-F6D5D4AB92A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0660544"/>
        <c:axId val="210661104"/>
      </c:barChart>
      <c:catAx>
        <c:axId val="2106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661104"/>
        <c:crosses val="autoZero"/>
        <c:auto val="1"/>
        <c:lblAlgn val="ctr"/>
        <c:lblOffset val="100"/>
        <c:noMultiLvlLbl val="0"/>
      </c:catAx>
      <c:valAx>
        <c:axId val="2106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66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 baseline="0">
                <a:solidFill>
                  <a:schemeClr val="tx2">
                    <a:lumMod val="50000"/>
                  </a:schemeClr>
                </a:solidFill>
              </a:rPr>
              <a:t>PRIMARIA CL 5 AREA MAT-SCIE-TECNO-GEOGRAFIA</a:t>
            </a:r>
          </a:p>
        </c:rich>
      </c:tx>
      <c:overlay val="0"/>
      <c:spPr>
        <a:solidFill>
          <a:srgbClr val="FFCC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1178957989296187"/>
          <c:y val="0.1316043513428746"/>
          <c:w val="0.86791085581582972"/>
          <c:h val="0.737306023021632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5050"/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5 PR-CL1 SEC'!$A$64:$A$70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</c:numCache>
            </c:numRef>
          </c:cat>
          <c:val>
            <c:numRef>
              <c:f>'CL 5 PR-CL1 SEC'!$B$64:$B$70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7.0422535211267609E-2</c:v>
                </c:pt>
                <c:pt idx="3">
                  <c:v>5.6338028169014086E-2</c:v>
                </c:pt>
                <c:pt idx="4">
                  <c:v>0.16901408450704225</c:v>
                </c:pt>
                <c:pt idx="5">
                  <c:v>0.39436619718309857</c:v>
                </c:pt>
                <c:pt idx="6">
                  <c:v>0.30985915492957744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E4-4347-85D1-76C14ACA3A9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0663344"/>
        <c:axId val="210663904"/>
      </c:barChart>
      <c:catAx>
        <c:axId val="21066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663904"/>
        <c:crosses val="autoZero"/>
        <c:auto val="1"/>
        <c:lblAlgn val="ctr"/>
        <c:lblOffset val="100"/>
        <c:noMultiLvlLbl val="0"/>
      </c:catAx>
      <c:valAx>
        <c:axId val="21066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066334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PRIMARIA CL5 AREA MADRE LINGUA</a:t>
            </a:r>
          </a:p>
        </c:rich>
      </c:tx>
      <c:layout>
        <c:manualLayout>
          <c:xMode val="edge"/>
          <c:yMode val="edge"/>
          <c:x val="0.14900357468355346"/>
          <c:y val="2.3391812865497075E-2"/>
        </c:manualLayout>
      </c:layout>
      <c:overlay val="0"/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7334026407827678E-2"/>
          <c:y val="0.23415204678362572"/>
          <c:w val="0.84136327310564252"/>
          <c:h val="0.6793049991558073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tx2">
                    <a:lumMod val="50000"/>
                  </a:schemeClr>
                </a:solidFill>
                <a:prstDash val="sysDash"/>
              </a:ln>
              <a:effectLst>
                <a:outerShdw blurRad="50800" dist="50800" dir="5400000" sx="7000" sy="7000" algn="ctr" rotWithShape="0">
                  <a:srgbClr val="000000">
                    <a:alpha val="43137"/>
                  </a:srgbClr>
                </a:outerShdw>
              </a:effectLst>
            </c:spPr>
            <c:trendlineType val="linear"/>
            <c:dispRSqr val="0"/>
            <c:dispEq val="0"/>
          </c:trendline>
          <c:cat>
            <c:numRef>
              <c:f>'CL 5 PR-CL1 SEC'!$A$4:$A$12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5 PR-CL1 SEC'!$B$4:$B$12</c:f>
              <c:numCache>
                <c:formatCode>0%</c:formatCode>
                <c:ptCount val="9"/>
                <c:pt idx="0">
                  <c:v>1.4084507042253521E-2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0.11267605633802817</c:v>
                </c:pt>
                <c:pt idx="5">
                  <c:v>8.4507042253521125E-2</c:v>
                </c:pt>
                <c:pt idx="6">
                  <c:v>0.22535211267605634</c:v>
                </c:pt>
                <c:pt idx="7">
                  <c:v>0.323943661971831</c:v>
                </c:pt>
                <c:pt idx="8">
                  <c:v>0.23943661971830985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C1-4337-9CBE-21F17ED204E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8789552"/>
        <c:axId val="128790112"/>
      </c:barChart>
      <c:catAx>
        <c:axId val="12878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alpha val="68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790112"/>
        <c:crosses val="autoZero"/>
        <c:auto val="1"/>
        <c:lblAlgn val="ctr"/>
        <c:lblOffset val="100"/>
        <c:noMultiLvlLbl val="0"/>
      </c:catAx>
      <c:valAx>
        <c:axId val="12879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78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2">
                    <a:lumMod val="50000"/>
                  </a:schemeClr>
                </a:solidFill>
              </a:rPr>
              <a:t>PRIMARIA</a:t>
            </a:r>
            <a:r>
              <a:rPr lang="it-IT" b="1" baseline="0">
                <a:solidFill>
                  <a:schemeClr val="tx2">
                    <a:lumMod val="50000"/>
                  </a:schemeClr>
                </a:solidFill>
              </a:rPr>
              <a:t> CL 5 AREA LINGUE STRANIERE</a:t>
            </a:r>
            <a:endParaRPr lang="it-IT" b="1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3099255854635491"/>
          <c:y val="1.5681708637428016E-2"/>
          <c:w val="0.86708549001195478"/>
          <c:h val="0.928906668016980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tx2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intercept val="0"/>
            <c:dispRSqr val="0"/>
            <c:dispEq val="0"/>
          </c:trendline>
          <c:cat>
            <c:numRef>
              <c:f>'CL 5 PR-CL1 SEC'!$A$28:$A$36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5 PR-CL1 SEC'!$B$28:$B$36</c:f>
              <c:numCache>
                <c:formatCode>0%</c:formatCode>
                <c:ptCount val="9"/>
                <c:pt idx="0">
                  <c:v>1.4084507042253521E-2</c:v>
                </c:pt>
                <c:pt idx="1">
                  <c:v>0</c:v>
                </c:pt>
                <c:pt idx="2">
                  <c:v>0</c:v>
                </c:pt>
                <c:pt idx="3">
                  <c:v>8.4507042253521125E-2</c:v>
                </c:pt>
                <c:pt idx="4">
                  <c:v>9.8591549295774641E-2</c:v>
                </c:pt>
                <c:pt idx="5">
                  <c:v>0.18309859154929578</c:v>
                </c:pt>
                <c:pt idx="6">
                  <c:v>8.4507042253521125E-2</c:v>
                </c:pt>
                <c:pt idx="7">
                  <c:v>0.12676056338028169</c:v>
                </c:pt>
                <c:pt idx="8">
                  <c:v>0.40845070422535212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CE-4EEB-AEE3-BD4A72F7EFD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1"/>
        <c:axId val="128792352"/>
        <c:axId val="128792912"/>
      </c:barChart>
      <c:catAx>
        <c:axId val="12879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792912"/>
        <c:crosses val="autoZero"/>
        <c:auto val="1"/>
        <c:lblAlgn val="ctr"/>
        <c:lblOffset val="100"/>
        <c:noMultiLvlLbl val="0"/>
      </c:catAx>
      <c:valAx>
        <c:axId val="12879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79235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 baseline="0">
                <a:solidFill>
                  <a:schemeClr val="tx2">
                    <a:lumMod val="75000"/>
                  </a:schemeClr>
                </a:solidFill>
              </a:rPr>
              <a:t>PRIMARIA CL5 AREA STO-ARTE-MUS-MOT</a:t>
            </a: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385878745354849"/>
          <c:y val="9.6726857982949055E-2"/>
          <c:w val="0.85303890231542834"/>
          <c:h val="0.78942532365776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25400" cap="rnd">
                <a:solidFill>
                  <a:schemeClr val="tx2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5 PR-CL1 SEC'!$A$91:$A$99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5 PR-CL1 SEC'!$B$91:$B$99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%">
                  <c:v>9.8591549295774641E-2</c:v>
                </c:pt>
                <c:pt idx="5" formatCode="0%">
                  <c:v>8.4507042253521125E-2</c:v>
                </c:pt>
                <c:pt idx="6" formatCode="0%">
                  <c:v>0.30985915492957744</c:v>
                </c:pt>
                <c:pt idx="7" formatCode="0%">
                  <c:v>0.36619718309859156</c:v>
                </c:pt>
                <c:pt idx="8" formatCode="0%">
                  <c:v>0.14084507042253522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7-4C9F-AB40-DA27E47F9F2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8795152"/>
        <c:axId val="128795712"/>
      </c:barChart>
      <c:catAx>
        <c:axId val="12879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795712"/>
        <c:crosses val="autoZero"/>
        <c:auto val="1"/>
        <c:lblAlgn val="ctr"/>
        <c:lblOffset val="100"/>
        <c:noMultiLvlLbl val="0"/>
      </c:catAx>
      <c:valAx>
        <c:axId val="12879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79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tx2">
                    <a:lumMod val="7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 baseline="0">
                <a:solidFill>
                  <a:schemeClr val="tx2">
                    <a:lumMod val="75000"/>
                  </a:schemeClr>
                </a:solidFill>
              </a:rPr>
              <a:t>PRIMARIA CL 1 AREA MAT-SCI-TEC-GEOG a.s.16/17</a:t>
            </a:r>
          </a:p>
        </c:rich>
      </c:tx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tx2">
                  <a:lumMod val="75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22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'CL 1 PRIMARIA'!$A$29:$A$37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1 PRIMARIA'!$B$29:$B$37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2.9126213592233011E-2</c:v>
                </c:pt>
                <c:pt idx="4">
                  <c:v>1.9417475728155338E-2</c:v>
                </c:pt>
                <c:pt idx="5">
                  <c:v>4.8543689320388349E-2</c:v>
                </c:pt>
                <c:pt idx="6">
                  <c:v>0.18446601941747573</c:v>
                </c:pt>
                <c:pt idx="7">
                  <c:v>0.3300970873786408</c:v>
                </c:pt>
                <c:pt idx="8">
                  <c:v>0.38834951456310679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AE-40A0-B32E-D87F55DDB7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128085888"/>
        <c:axId val="128086448"/>
      </c:barChart>
      <c:catAx>
        <c:axId val="128085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086448"/>
        <c:crosses val="autoZero"/>
        <c:auto val="1"/>
        <c:lblAlgn val="ctr"/>
        <c:lblOffset val="100"/>
        <c:noMultiLvlLbl val="0"/>
      </c:catAx>
      <c:valAx>
        <c:axId val="12808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08588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SECONDARIA CLASSI PRIME</a:t>
            </a:r>
          </a:p>
          <a:p>
            <a:pPr>
              <a:defRPr/>
            </a:pPr>
            <a:r>
              <a:rPr lang="it-IT"/>
              <a:t>AREA MADRE LINGUA</a:t>
            </a:r>
          </a:p>
        </c:rich>
      </c:tx>
      <c:layout>
        <c:manualLayout>
          <c:xMode val="edge"/>
          <c:yMode val="edge"/>
          <c:x val="0.1515344728250432"/>
          <c:y val="2.0075279664189573E-2"/>
        </c:manualLayout>
      </c:layout>
      <c:overlay val="0"/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128-44DF-BA42-AD12970A5F2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128-44DF-BA42-AD12970A5F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28575" cap="rnd">
                <a:solidFill>
                  <a:schemeClr val="tx2">
                    <a:lumMod val="50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5 PR-CL1 SEC'!$A$15:$A$23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5 PR-CL1 SEC'!$B$15:$B$23</c:f>
              <c:numCache>
                <c:formatCode>0%</c:formatCode>
                <c:ptCount val="9"/>
                <c:pt idx="0" formatCode="General">
                  <c:v>0</c:v>
                </c:pt>
                <c:pt idx="1">
                  <c:v>0</c:v>
                </c:pt>
                <c:pt idx="2">
                  <c:v>9.9009900990099011E-3</c:v>
                </c:pt>
                <c:pt idx="3">
                  <c:v>5.9405940594059403E-2</c:v>
                </c:pt>
                <c:pt idx="4">
                  <c:v>0.14851485148514851</c:v>
                </c:pt>
                <c:pt idx="5">
                  <c:v>0.22772277227722773</c:v>
                </c:pt>
                <c:pt idx="6">
                  <c:v>0.31683168316831684</c:v>
                </c:pt>
                <c:pt idx="7">
                  <c:v>0.19801980198019803</c:v>
                </c:pt>
                <c:pt idx="8">
                  <c:v>3.9603960396039604E-2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28-44DF-BA42-AD12970A5F2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1517104"/>
        <c:axId val="211517664"/>
      </c:barChart>
      <c:catAx>
        <c:axId val="21151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517664"/>
        <c:crosses val="autoZero"/>
        <c:auto val="1"/>
        <c:lblAlgn val="ctr"/>
        <c:lblOffset val="100"/>
        <c:noMultiLvlLbl val="0"/>
      </c:catAx>
      <c:valAx>
        <c:axId val="21151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517104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2">
                    <a:lumMod val="50000"/>
                  </a:schemeClr>
                </a:solidFill>
              </a:rPr>
              <a:t>SECONDARIA</a:t>
            </a:r>
            <a:r>
              <a:rPr lang="it-IT" b="1" baseline="0">
                <a:solidFill>
                  <a:schemeClr val="tx2">
                    <a:lumMod val="50000"/>
                  </a:schemeClr>
                </a:solidFill>
              </a:rPr>
              <a:t> CL 1 AREA LINGUE STRANIERE</a:t>
            </a:r>
            <a:endParaRPr lang="it-IT" b="1">
              <a:solidFill>
                <a:schemeClr val="tx2">
                  <a:lumMod val="50000"/>
                </a:schemeClr>
              </a:solidFill>
            </a:endParaRPr>
          </a:p>
        </c:rich>
      </c:tx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31750" cap="rnd">
                <a:solidFill>
                  <a:schemeClr val="tx2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5 PR-CL1 SEC'!$A$40:$A$48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5 PR-CL1 SEC'!$B$40:$B$48</c:f>
              <c:numCache>
                <c:formatCode>0%</c:formatCode>
                <c:ptCount val="9"/>
                <c:pt idx="0" formatCode="General">
                  <c:v>0</c:v>
                </c:pt>
                <c:pt idx="1">
                  <c:v>4.2105263157894736E-2</c:v>
                </c:pt>
                <c:pt idx="2">
                  <c:v>0.1368421052631579</c:v>
                </c:pt>
                <c:pt idx="3">
                  <c:v>0.2</c:v>
                </c:pt>
                <c:pt idx="4">
                  <c:v>0.18947368421052632</c:v>
                </c:pt>
                <c:pt idx="5">
                  <c:v>0.18947368421052632</c:v>
                </c:pt>
                <c:pt idx="6">
                  <c:v>0.15789473684210525</c:v>
                </c:pt>
                <c:pt idx="7">
                  <c:v>8.4210526315789472E-2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66-455A-8500-5F7AD9758E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1519904"/>
        <c:axId val="211520464"/>
      </c:barChart>
      <c:catAx>
        <c:axId val="21151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520464"/>
        <c:crosses val="autoZero"/>
        <c:auto val="1"/>
        <c:lblAlgn val="ctr"/>
        <c:lblOffset val="100"/>
        <c:noMultiLvlLbl val="0"/>
      </c:catAx>
      <c:valAx>
        <c:axId val="21152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51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/>
              <a:t>SECONDARIA CL 1 AREA MAT-SCIE-TECN-GEOGRAFIA</a:t>
            </a:r>
            <a:r>
              <a:rPr lang="it-IT" sz="1400" baseline="0"/>
              <a:t> </a:t>
            </a:r>
            <a:endParaRPr lang="it-IT" sz="1400"/>
          </a:p>
        </c:rich>
      </c:tx>
      <c:overlay val="0"/>
      <c:spPr>
        <a:solidFill>
          <a:srgbClr val="FFCC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505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4"/>
              <c:spPr>
                <a:noFill/>
                <a:ln>
                  <a:solidFill>
                    <a:schemeClr val="bg1">
                      <a:lumMod val="95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519-4E82-9DC0-890E13C255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28575" cap="rnd">
                <a:solidFill>
                  <a:schemeClr val="tx2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5 PR-CL1 SEC'!$A$76:$A$84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5 PR-CL1 SEC'!$B$76:$B$84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0.15625</c:v>
                </c:pt>
                <c:pt idx="3">
                  <c:v>0.17708333333333334</c:v>
                </c:pt>
                <c:pt idx="4">
                  <c:v>0.20833333333333334</c:v>
                </c:pt>
                <c:pt idx="5">
                  <c:v>0.16666666666666666</c:v>
                </c:pt>
                <c:pt idx="6">
                  <c:v>0.16666666666666666</c:v>
                </c:pt>
                <c:pt idx="7">
                  <c:v>0.125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19-4E82-9DC0-890E13C255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1522704"/>
        <c:axId val="211234864"/>
      </c:barChart>
      <c:catAx>
        <c:axId val="21152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234864"/>
        <c:crosses val="autoZero"/>
        <c:auto val="1"/>
        <c:lblAlgn val="ctr"/>
        <c:lblOffset val="100"/>
        <c:noMultiLvlLbl val="0"/>
      </c:catAx>
      <c:valAx>
        <c:axId val="2112348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21152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600"/>
              <a:t>SECONDARIA CL 1 AREA STO-ARTE-MUS-MOT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9DF-4DF4-9216-02B1907C7D6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9DF-4DF4-9216-02B1907C7D6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9DF-4DF4-9216-02B1907C7D6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9DF-4DF4-9216-02B1907C7D6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9DF-4DF4-9216-02B1907C7D6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9DF-4DF4-9216-02B1907C7D6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D9DF-4DF4-9216-02B1907C7D6C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9DF-4DF4-9216-02B1907C7D6C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9DF-4DF4-9216-02B1907C7D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28575" cap="rnd">
                <a:solidFill>
                  <a:schemeClr val="tx2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5 PR-CL1 SEC'!$A$105:$A$113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5 PR-CL1 SEC'!$B$105:$B$113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1.9230769230769232E-2</c:v>
                </c:pt>
                <c:pt idx="4">
                  <c:v>8.6538461538461536E-2</c:v>
                </c:pt>
                <c:pt idx="5">
                  <c:v>0.32692307692307693</c:v>
                </c:pt>
                <c:pt idx="6">
                  <c:v>0.43269230769230771</c:v>
                </c:pt>
                <c:pt idx="7">
                  <c:v>0.13461538461538461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9DF-4DF4-9216-02B1907C7D6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1237104"/>
        <c:axId val="211237664"/>
      </c:barChart>
      <c:catAx>
        <c:axId val="21123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237664"/>
        <c:crosses val="autoZero"/>
        <c:auto val="1"/>
        <c:lblAlgn val="ctr"/>
        <c:lblOffset val="100"/>
        <c:noMultiLvlLbl val="0"/>
      </c:catAx>
      <c:valAx>
        <c:axId val="2112376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2112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SECONDARIA</a:t>
            </a:r>
            <a:r>
              <a:rPr lang="it-IT" baseline="0"/>
              <a:t> CL 2 AREA MADRE LINGUA</a:t>
            </a:r>
            <a:endParaRPr lang="it-IT"/>
          </a:p>
        </c:rich>
      </c:tx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2 SEC'!$A$6:$A$14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2 SEC'!$B$6:$B$14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1.6129032258064516E-2</c:v>
                </c:pt>
                <c:pt idx="3">
                  <c:v>3.2258064516129031E-2</c:v>
                </c:pt>
                <c:pt idx="4">
                  <c:v>6.4516129032258063E-2</c:v>
                </c:pt>
                <c:pt idx="5">
                  <c:v>0.29032258064516131</c:v>
                </c:pt>
                <c:pt idx="6">
                  <c:v>0.38709677419354838</c:v>
                </c:pt>
                <c:pt idx="7">
                  <c:v>0.20967741935483872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77-4D8E-8E5B-1E78E4A909E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1239904"/>
        <c:axId val="211240464"/>
      </c:barChart>
      <c:catAx>
        <c:axId val="21123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240464"/>
        <c:crosses val="autoZero"/>
        <c:auto val="1"/>
        <c:lblAlgn val="ctr"/>
        <c:lblOffset val="100"/>
        <c:noMultiLvlLbl val="0"/>
      </c:catAx>
      <c:valAx>
        <c:axId val="21124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123990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SECONDARIA</a:t>
            </a:r>
            <a:r>
              <a:rPr lang="it-IT" baseline="0"/>
              <a:t> CL 2 AREA LINGUE STRANIERE</a:t>
            </a:r>
            <a:endParaRPr lang="it-IT"/>
          </a:p>
        </c:rich>
      </c:tx>
      <c:overlay val="0"/>
      <c:spPr>
        <a:solidFill>
          <a:schemeClr val="accent5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41E-49A2-9835-B480B65C29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2 SEC'!$A$22:$A$30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2 SEC'!$B$22:$B$30</c:f>
              <c:numCache>
                <c:formatCode>0%</c:formatCode>
                <c:ptCount val="9"/>
                <c:pt idx="0">
                  <c:v>3.4482758620689655E-2</c:v>
                </c:pt>
                <c:pt idx="1">
                  <c:v>0</c:v>
                </c:pt>
                <c:pt idx="2">
                  <c:v>3.4482758620689655E-2</c:v>
                </c:pt>
                <c:pt idx="3">
                  <c:v>0.10344827586206896</c:v>
                </c:pt>
                <c:pt idx="4">
                  <c:v>0.15517241379310345</c:v>
                </c:pt>
                <c:pt idx="5">
                  <c:v>0.15517241379310345</c:v>
                </c:pt>
                <c:pt idx="6">
                  <c:v>0.20689655172413793</c:v>
                </c:pt>
                <c:pt idx="7">
                  <c:v>0.17241379310344829</c:v>
                </c:pt>
                <c:pt idx="8">
                  <c:v>0.13793103448275862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1E-49A2-9835-B480B65C29A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2001312"/>
        <c:axId val="212001872"/>
      </c:barChart>
      <c:catAx>
        <c:axId val="2120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2001872"/>
        <c:crosses val="autoZero"/>
        <c:auto val="1"/>
        <c:lblAlgn val="ctr"/>
        <c:lblOffset val="100"/>
        <c:noMultiLvlLbl val="0"/>
      </c:catAx>
      <c:valAx>
        <c:axId val="21200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20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SECONDARIA</a:t>
            </a:r>
            <a:r>
              <a:rPr lang="it-IT" baseline="0"/>
              <a:t> CL 2 AREA MAT-SCIE-TECNO-GEOGR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4044499669693888E-2"/>
          <c:y val="4.0202746136957387E-2"/>
          <c:w val="0.90498181703190717"/>
          <c:h val="0.7271201436727178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2 SEC'!$A$41:$A$49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2 SEC'!$B$41:$B$49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1.6666666666666666E-2</c:v>
                </c:pt>
                <c:pt idx="3">
                  <c:v>0.15</c:v>
                </c:pt>
                <c:pt idx="4">
                  <c:v>0.13333333333333333</c:v>
                </c:pt>
                <c:pt idx="5">
                  <c:v>0.11666666666666667</c:v>
                </c:pt>
                <c:pt idx="6">
                  <c:v>0.25</c:v>
                </c:pt>
                <c:pt idx="7">
                  <c:v>0.26666666666666666</c:v>
                </c:pt>
                <c:pt idx="8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2-4670-9A68-96226E62B8E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2004112"/>
        <c:axId val="212004672"/>
      </c:barChart>
      <c:catAx>
        <c:axId val="21200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2004672"/>
        <c:crosses val="autoZero"/>
        <c:auto val="1"/>
        <c:lblAlgn val="ctr"/>
        <c:lblOffset val="100"/>
        <c:noMultiLvlLbl val="0"/>
      </c:catAx>
      <c:valAx>
        <c:axId val="21200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200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SECONDARIA</a:t>
            </a:r>
            <a:r>
              <a:rPr lang="it-IT" baseline="0"/>
              <a:t> CL 2 AREA STO-ARTE-MUS-MOTORIA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 2 SEC'!$A$59:$A$67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2 SEC'!$B$59:$B$67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3.2786885245901641E-2</c:v>
                </c:pt>
                <c:pt idx="4">
                  <c:v>0.11475409836065574</c:v>
                </c:pt>
                <c:pt idx="5">
                  <c:v>0.13114754098360656</c:v>
                </c:pt>
                <c:pt idx="6">
                  <c:v>0.44262295081967212</c:v>
                </c:pt>
                <c:pt idx="7">
                  <c:v>0.27868852459016391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B-4C34-89DE-9F1435E6C3F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2006912"/>
        <c:axId val="212007472"/>
      </c:barChart>
      <c:catAx>
        <c:axId val="2120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2007472"/>
        <c:crosses val="autoZero"/>
        <c:auto val="1"/>
        <c:lblAlgn val="ctr"/>
        <c:lblOffset val="100"/>
        <c:noMultiLvlLbl val="0"/>
      </c:catAx>
      <c:valAx>
        <c:axId val="21200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200691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SECONDARIA</a:t>
            </a:r>
            <a:r>
              <a:rPr lang="it-IT" baseline="0"/>
              <a:t> CL 3 MADRE LINGUA</a:t>
            </a:r>
            <a:endParaRPr lang="it-IT"/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9.2824963861340815E-2"/>
          <c:y val="0.19835651909203272"/>
          <c:w val="0.9024636853985355"/>
          <c:h val="0.61896295998687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B66-41A0-9C42-D767828EA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tx2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'CL3 SEC'!$A$3:$A$11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'CL3 SEC'!$B$3:$B$11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4.5454545454545456E-2</c:v>
                </c:pt>
                <c:pt idx="3">
                  <c:v>6.0606060606060608E-2</c:v>
                </c:pt>
                <c:pt idx="4">
                  <c:v>0.12121212121212122</c:v>
                </c:pt>
                <c:pt idx="5">
                  <c:v>0.2878787878787879</c:v>
                </c:pt>
                <c:pt idx="6">
                  <c:v>0.37878787878787878</c:v>
                </c:pt>
                <c:pt idx="7">
                  <c:v>7.575757575757576E-2</c:v>
                </c:pt>
                <c:pt idx="8">
                  <c:v>3.0303030303030304E-2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66-41A0-9C42-D767828EAF1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7738352"/>
        <c:axId val="127738912"/>
      </c:barChart>
      <c:catAx>
        <c:axId val="12773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7738912"/>
        <c:crosses val="autoZero"/>
        <c:auto val="1"/>
        <c:lblAlgn val="ctr"/>
        <c:lblOffset val="100"/>
        <c:noMultiLvlLbl val="0"/>
      </c:catAx>
      <c:valAx>
        <c:axId val="12773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773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SECONDARIA</a:t>
            </a:r>
            <a:r>
              <a:rPr lang="it-IT" baseline="0"/>
              <a:t> CL 3 AREA LINGUE STRANIERE</a:t>
            </a:r>
            <a:endParaRPr lang="it-IT"/>
          </a:p>
        </c:rich>
      </c:tx>
      <c:overlay val="0"/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BC3-45B6-9698-35BD997158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tx2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'CL3 SEC'!$A$22:$A$30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'CL3 SEC'!$B$22:$B$30</c:f>
              <c:numCache>
                <c:formatCode>0%</c:formatCode>
                <c:ptCount val="9"/>
                <c:pt idx="0">
                  <c:v>0</c:v>
                </c:pt>
                <c:pt idx="1">
                  <c:v>0.05</c:v>
                </c:pt>
                <c:pt idx="2">
                  <c:v>0.18333333333333332</c:v>
                </c:pt>
                <c:pt idx="3">
                  <c:v>0.23333333333333334</c:v>
                </c:pt>
                <c:pt idx="4">
                  <c:v>0.36666666666666664</c:v>
                </c:pt>
                <c:pt idx="5">
                  <c:v>0.11666666666666667</c:v>
                </c:pt>
                <c:pt idx="6">
                  <c:v>3.3333333333333333E-2</c:v>
                </c:pt>
                <c:pt idx="7">
                  <c:v>1.6666666666666666E-2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C3-45B6-9698-35BD9971583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7741152"/>
        <c:axId val="127741712"/>
      </c:barChart>
      <c:catAx>
        <c:axId val="12774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7741712"/>
        <c:crosses val="autoZero"/>
        <c:auto val="1"/>
        <c:lblAlgn val="ctr"/>
        <c:lblOffset val="100"/>
        <c:noMultiLvlLbl val="0"/>
      </c:catAx>
      <c:valAx>
        <c:axId val="12774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7741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tx2">
                    <a:lumMod val="7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 baseline="0">
                <a:solidFill>
                  <a:schemeClr val="tx2">
                    <a:lumMod val="75000"/>
                  </a:schemeClr>
                </a:solidFill>
              </a:rPr>
              <a:t>PRIMARIA CL 1 AREA STO-ARTE-MUS-MOT a.s.16/17 </a:t>
            </a:r>
          </a:p>
        </c:rich>
      </c:tx>
      <c:layout>
        <c:manualLayout>
          <c:xMode val="edge"/>
          <c:yMode val="edge"/>
          <c:x val="0.16564669066334636"/>
          <c:y val="4.14078674948240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tx2">
                  <a:lumMod val="75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2225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'CL 1 PRIMARIA'!$A$52:$A$60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1 PRIMARIA'!$B$52:$B$60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2.8846153846153848E-2</c:v>
                </c:pt>
                <c:pt idx="4">
                  <c:v>0</c:v>
                </c:pt>
                <c:pt idx="5">
                  <c:v>2.8846153846153848E-2</c:v>
                </c:pt>
                <c:pt idx="6">
                  <c:v>0.13461538461538461</c:v>
                </c:pt>
                <c:pt idx="7">
                  <c:v>0.42307692307692307</c:v>
                </c:pt>
                <c:pt idx="8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67-4EDA-8D85-375B62A6F7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128088688"/>
        <c:axId val="128089248"/>
      </c:barChart>
      <c:catAx>
        <c:axId val="128088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089248"/>
        <c:crosses val="autoZero"/>
        <c:auto val="1"/>
        <c:lblAlgn val="ctr"/>
        <c:lblOffset val="100"/>
        <c:noMultiLvlLbl val="0"/>
      </c:catAx>
      <c:valAx>
        <c:axId val="12808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08868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SECONDARIA</a:t>
            </a:r>
            <a:r>
              <a:rPr lang="it-IT" baseline="0"/>
              <a:t> CL 3 AREA MAT- SCIE-TECNO-GEOGR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9844919943811629E-2"/>
          <c:y val="2.6248600645349437E-2"/>
          <c:w val="0.9024636853985355"/>
          <c:h val="0.700223332298516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66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tx2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'CL3 SEC'!$A$41:$A$49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'CL3 SEC'!$B$41:$B$49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7.8125E-2</c:v>
                </c:pt>
                <c:pt idx="3">
                  <c:v>0.25</c:v>
                </c:pt>
                <c:pt idx="4">
                  <c:v>0.140625</c:v>
                </c:pt>
                <c:pt idx="5">
                  <c:v>0.1875</c:v>
                </c:pt>
                <c:pt idx="6">
                  <c:v>0.25</c:v>
                </c:pt>
                <c:pt idx="7">
                  <c:v>9.375E-2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C-470A-9E86-FB38B69434F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7743952"/>
        <c:axId val="127744512"/>
      </c:barChart>
      <c:catAx>
        <c:axId val="12774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7744512"/>
        <c:crosses val="autoZero"/>
        <c:auto val="1"/>
        <c:lblAlgn val="ctr"/>
        <c:lblOffset val="100"/>
        <c:noMultiLvlLbl val="0"/>
      </c:catAx>
      <c:valAx>
        <c:axId val="12774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774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SECONDARIA</a:t>
            </a:r>
            <a:r>
              <a:rPr lang="it-IT" baseline="0"/>
              <a:t> CL 3 STO-ARTE-MUS-MOTORIA</a:t>
            </a:r>
            <a:endParaRPr lang="it-IT"/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2813979333664375E-2"/>
          <c:y val="0.18778773484981848"/>
          <c:w val="0.89191258500094894"/>
          <c:h val="0.663429888849128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942-471D-BFBB-085384490D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25400" cap="rnd">
                <a:solidFill>
                  <a:schemeClr val="tx2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'CL3 SEC'!$A$60:$A$68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'CL3 SEC'!$B$60:$B$68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4.9180327868852458E-2</c:v>
                </c:pt>
                <c:pt idx="3">
                  <c:v>9.8360655737704916E-2</c:v>
                </c:pt>
                <c:pt idx="4">
                  <c:v>0.19672131147540983</c:v>
                </c:pt>
                <c:pt idx="5">
                  <c:v>0.36065573770491804</c:v>
                </c:pt>
                <c:pt idx="6">
                  <c:v>0.26229508196721313</c:v>
                </c:pt>
                <c:pt idx="7">
                  <c:v>3.2786885245901641E-2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42-471D-BFBB-085384490D8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12738576"/>
        <c:axId val="212739136"/>
      </c:barChart>
      <c:catAx>
        <c:axId val="21273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2739136"/>
        <c:crosses val="autoZero"/>
        <c:auto val="1"/>
        <c:lblAlgn val="ctr"/>
        <c:lblOffset val="100"/>
        <c:noMultiLvlLbl val="0"/>
      </c:catAx>
      <c:valAx>
        <c:axId val="21273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273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tx1">
                    <a:lumMod val="85000"/>
                    <a:lumOff val="1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 baseline="0">
                <a:solidFill>
                  <a:schemeClr val="tx1">
                    <a:lumMod val="85000"/>
                    <a:lumOff val="15000"/>
                  </a:schemeClr>
                </a:solidFill>
              </a:rPr>
              <a:t>PRIMARIA CL 2 AREA MADRE LINGUA</a:t>
            </a:r>
          </a:p>
        </c:rich>
      </c:tx>
      <c:overlay val="1"/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12270341207351"/>
          <c:y val="0.18409266409266409"/>
          <c:w val="0.88498840769903764"/>
          <c:h val="0.68103851883379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6911314984709524E-2"/>
                  <c:y val="-4.1853512705530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AC-4421-8D1F-7450C2259B0C}"/>
                </c:ext>
              </c:extLst>
            </c:dLbl>
            <c:dLbl>
              <c:idx val="3"/>
              <c:layout>
                <c:manualLayout>
                  <c:x val="2.4464831804281256E-2"/>
                  <c:y val="-0.269058295964125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AC-4421-8D1F-7450C2259B0C}"/>
                </c:ext>
              </c:extLst>
            </c:dLbl>
            <c:dLbl>
              <c:idx val="4"/>
              <c:layout>
                <c:manualLayout>
                  <c:x val="3.1804281345565656E-2"/>
                  <c:y val="-0.394618834080717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AC-4421-8D1F-7450C2259B0C}"/>
                </c:ext>
              </c:extLst>
            </c:dLbl>
            <c:dLbl>
              <c:idx val="5"/>
              <c:layout>
                <c:manualLayout>
                  <c:x val="2.9357798165137526E-2"/>
                  <c:y val="-0.5022421524663677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AC-4421-8D1F-7450C2259B0C}"/>
                </c:ext>
              </c:extLst>
            </c:dLbl>
            <c:dLbl>
              <c:idx val="6"/>
              <c:layout>
                <c:manualLayout>
                  <c:x val="3.1804281345565746E-2"/>
                  <c:y val="-0.5934411285009126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733848635892991E-2"/>
                      <c:h val="0.101554794439932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7AC-4421-8D1F-7450C2259B0C}"/>
                </c:ext>
              </c:extLst>
            </c:dLbl>
            <c:dLbl>
              <c:idx val="7"/>
              <c:layout>
                <c:manualLayout>
                  <c:x val="2.4464831804281346E-2"/>
                  <c:y val="-0.2798353909465020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AC-4421-8D1F-7450C2259B0C}"/>
                </c:ext>
              </c:extLst>
            </c:dLbl>
            <c:dLbl>
              <c:idx val="8"/>
              <c:layout>
                <c:manualLayout>
                  <c:x val="2.9357798165137616E-2"/>
                  <c:y val="-0.1426611796982168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AC-4421-8D1F-7450C2259B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'CL 2 PRIMARIA'!$A$8:$A$16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2 PRIMARIA'!$B$8:$B$16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 formatCode="0%">
                  <c:v>9.2105263157894732E-2</c:v>
                </c:pt>
                <c:pt idx="3" formatCode="0%">
                  <c:v>3.9473684210526314E-2</c:v>
                </c:pt>
                <c:pt idx="4" formatCode="0%">
                  <c:v>0.19736842105263158</c:v>
                </c:pt>
                <c:pt idx="5" formatCode="0%">
                  <c:v>0.19736842105263158</c:v>
                </c:pt>
                <c:pt idx="6" formatCode="0%">
                  <c:v>0.18421052631578946</c:v>
                </c:pt>
                <c:pt idx="7" formatCode="0%">
                  <c:v>0.14473684210526316</c:v>
                </c:pt>
                <c:pt idx="8" formatCode="0%">
                  <c:v>0.14473684210526316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AC-4421-8D1F-7450C2259B0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trendline>
            <c:spPr>
              <a:ln w="19050" cap="rnd">
                <a:solidFill>
                  <a:schemeClr val="accent2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'CL 2 PRIMARIA'!$A$8:$A$16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'CL 2 PRIMARIA'!$C$8:$C$16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 formatCode="0">
                  <c:v>3</c:v>
                </c:pt>
                <c:pt idx="4">
                  <c:v>15</c:v>
                </c:pt>
                <c:pt idx="5">
                  <c:v>15</c:v>
                </c:pt>
                <c:pt idx="6">
                  <c:v>14</c:v>
                </c:pt>
                <c:pt idx="7">
                  <c:v>11</c:v>
                </c:pt>
                <c:pt idx="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AC-4421-8D1F-7450C2259B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128979968"/>
        <c:axId val="128980528"/>
      </c:barChart>
      <c:catAx>
        <c:axId val="128979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980528"/>
        <c:crosses val="autoZero"/>
        <c:auto val="1"/>
        <c:lblAlgn val="ctr"/>
        <c:lblOffset val="100"/>
        <c:noMultiLvlLbl val="0"/>
      </c:catAx>
      <c:valAx>
        <c:axId val="12898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97996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bg2">
                    <a:lumMod val="2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 baseline="0">
                <a:solidFill>
                  <a:schemeClr val="bg2">
                    <a:lumMod val="25000"/>
                  </a:schemeClr>
                </a:solidFill>
              </a:rPr>
              <a:t>PRIMARIA CL 2 AREA LINGUE STRANIERE</a:t>
            </a:r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bg2">
                  <a:lumMod val="25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'CL 2 PRIMARIA'!$A$26:$A$32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</c:numCache>
            </c:numRef>
          </c:cat>
          <c:val>
            <c:numRef>
              <c:f>'CL 2 PRIMARIA'!$B$26:$B$32</c:f>
              <c:numCache>
                <c:formatCode>0%</c:formatCode>
                <c:ptCount val="7"/>
                <c:pt idx="0">
                  <c:v>2.5974025974025976E-2</c:v>
                </c:pt>
                <c:pt idx="1">
                  <c:v>0.12987012987012986</c:v>
                </c:pt>
                <c:pt idx="2">
                  <c:v>0.11688311688311688</c:v>
                </c:pt>
                <c:pt idx="3">
                  <c:v>0.18181818181818182</c:v>
                </c:pt>
                <c:pt idx="4">
                  <c:v>0.25974025974025972</c:v>
                </c:pt>
                <c:pt idx="5">
                  <c:v>0.11688311688311688</c:v>
                </c:pt>
                <c:pt idx="6">
                  <c:v>0.16883116883116883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D0-4934-AA36-1434FA9915A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128982768"/>
        <c:axId val="128983328"/>
      </c:barChart>
      <c:catAx>
        <c:axId val="128982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983328"/>
        <c:crosses val="autoZero"/>
        <c:auto val="1"/>
        <c:lblAlgn val="ctr"/>
        <c:lblOffset val="100"/>
        <c:noMultiLvlLbl val="0"/>
      </c:catAx>
      <c:valAx>
        <c:axId val="1289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98276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tx2">
                    <a:lumMod val="7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 baseline="0">
                <a:solidFill>
                  <a:schemeClr val="tx2">
                    <a:lumMod val="75000"/>
                  </a:schemeClr>
                </a:solidFill>
              </a:rPr>
              <a:t>PRIMARIA CL 2 AREA MAT-SCIE-TECNO-GEOGRAFIA</a:t>
            </a:r>
          </a:p>
        </c:rich>
      </c:tx>
      <c:overlay val="0"/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tx2">
                  <a:lumMod val="75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tx2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'CL 2 PRIMARIA'!$A$40:$A$46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</c:numCache>
            </c:numRef>
          </c:cat>
          <c:val>
            <c:numRef>
              <c:f>'CL 2 PRIMARIA'!$B$40:$B$46</c:f>
              <c:numCache>
                <c:formatCode>0%</c:formatCode>
                <c:ptCount val="7"/>
                <c:pt idx="0">
                  <c:v>0</c:v>
                </c:pt>
                <c:pt idx="1">
                  <c:v>9.2105263157894732E-2</c:v>
                </c:pt>
                <c:pt idx="2">
                  <c:v>7.8947368421052627E-2</c:v>
                </c:pt>
                <c:pt idx="3">
                  <c:v>0.13157894736842105</c:v>
                </c:pt>
                <c:pt idx="4">
                  <c:v>0.30263157894736842</c:v>
                </c:pt>
                <c:pt idx="5">
                  <c:v>0.22368421052631579</c:v>
                </c:pt>
                <c:pt idx="6">
                  <c:v>0.17105263157894737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FF-47AA-9A78-92175E902BD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128985568"/>
        <c:axId val="128986128"/>
      </c:barChart>
      <c:catAx>
        <c:axId val="128985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986128"/>
        <c:crosses val="autoZero"/>
        <c:auto val="1"/>
        <c:lblAlgn val="ctr"/>
        <c:lblOffset val="100"/>
        <c:noMultiLvlLbl val="0"/>
      </c:catAx>
      <c:valAx>
        <c:axId val="12898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98556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/>
              <a:t>PRIMARIA</a:t>
            </a:r>
            <a:r>
              <a:rPr lang="it-IT" baseline="0"/>
              <a:t> CL 2 AREA STO-ARTE-MUS-MOT</a:t>
            </a:r>
            <a:endParaRPr lang="it-IT"/>
          </a:p>
        </c:rich>
      </c:tx>
      <c:overlay val="0"/>
      <c:spPr>
        <a:solidFill>
          <a:srgbClr val="CC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618974135770717"/>
          <c:y val="0.14949119311893244"/>
          <c:w val="0.88498840769903764"/>
          <c:h val="0.713156167979002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tx2">
                    <a:lumMod val="7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'CL 2 PRIMARIA'!$A$56:$A$62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</c:numCache>
            </c:numRef>
          </c:cat>
          <c:val>
            <c:numRef>
              <c:f>'CL 2 PRIMARIA'!$B$56:$B$62</c:f>
              <c:numCache>
                <c:formatCode>0%</c:formatCode>
                <c:ptCount val="7"/>
                <c:pt idx="0">
                  <c:v>0</c:v>
                </c:pt>
                <c:pt idx="1">
                  <c:v>6.5789473684210523E-2</c:v>
                </c:pt>
                <c:pt idx="2">
                  <c:v>0.13157894736842105</c:v>
                </c:pt>
                <c:pt idx="3">
                  <c:v>0.17105263157894737</c:v>
                </c:pt>
                <c:pt idx="4">
                  <c:v>0.28947368421052633</c:v>
                </c:pt>
                <c:pt idx="5">
                  <c:v>0.25</c:v>
                </c:pt>
                <c:pt idx="6">
                  <c:v>9.2105263157894732E-2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7-44B0-BAD2-C5EFED047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128727552"/>
        <c:axId val="128728112"/>
      </c:barChart>
      <c:catAx>
        <c:axId val="128727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728112"/>
        <c:crosses val="autoZero"/>
        <c:auto val="1"/>
        <c:lblAlgn val="ctr"/>
        <c:lblOffset val="100"/>
        <c:noMultiLvlLbl val="0"/>
      </c:catAx>
      <c:valAx>
        <c:axId val="12872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72755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/>
              <a:t>PRIMARIA CL 3 AREA MADRE LINGUA</a:t>
            </a:r>
          </a:p>
        </c:rich>
      </c:tx>
      <c:layout>
        <c:manualLayout>
          <c:xMode val="edge"/>
          <c:yMode val="edge"/>
          <c:x val="0.13698495290427878"/>
          <c:y val="1.7957351290684626E-2"/>
        </c:manualLayout>
      </c:layout>
      <c:overlay val="0"/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1225921321238367E-2"/>
          <c:y val="0.12506970442569748"/>
          <c:w val="0.89238681422132171"/>
          <c:h val="0.71513429817514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'CL 3 PRIMARIA'!$A$3:$A$9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</c:numCache>
            </c:numRef>
          </c:cat>
          <c:val>
            <c:numRef>
              <c:f>'CL 3 PRIMARIA'!$B$3:$B$9</c:f>
              <c:numCache>
                <c:formatCode>0%</c:formatCode>
                <c:ptCount val="7"/>
                <c:pt idx="0">
                  <c:v>0</c:v>
                </c:pt>
                <c:pt idx="1">
                  <c:v>0.16981132075471697</c:v>
                </c:pt>
                <c:pt idx="2">
                  <c:v>0.18867924528301888</c:v>
                </c:pt>
                <c:pt idx="3">
                  <c:v>0.21698113207547171</c:v>
                </c:pt>
                <c:pt idx="4">
                  <c:v>0.16037735849056603</c:v>
                </c:pt>
                <c:pt idx="5">
                  <c:v>0.18867924528301888</c:v>
                </c:pt>
                <c:pt idx="6">
                  <c:v>7.5471698113207544E-2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E0-472A-B93E-B041E0213D2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128730352"/>
        <c:axId val="128730912"/>
      </c:barChart>
      <c:catAx>
        <c:axId val="12873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730912"/>
        <c:crosses val="autoZero"/>
        <c:auto val="1"/>
        <c:lblAlgn val="ctr"/>
        <c:lblOffset val="100"/>
        <c:noMultiLvlLbl val="0"/>
      </c:catAx>
      <c:valAx>
        <c:axId val="12873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73035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it-IT"/>
              <a:t>PRIMARIA</a:t>
            </a:r>
            <a:r>
              <a:rPr lang="it-IT" baseline="0"/>
              <a:t> CL 3 AREA LINGUE STRANIERE</a:t>
            </a:r>
            <a:endParaRPr lang="it-IT"/>
          </a:p>
        </c:rich>
      </c:tx>
      <c:overlay val="0"/>
      <c:spPr>
        <a:solidFill>
          <a:srgbClr val="FF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3.326935380678183E-2"/>
          <c:y val="0.20277796797139488"/>
          <c:w val="0.9436980166346769"/>
          <c:h val="0.685153105861767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'CL 3 PRIMARIA'!$A$22:$A$28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</c:numCache>
            </c:numRef>
          </c:cat>
          <c:val>
            <c:numRef>
              <c:f>'CL 3 PRIMARIA'!$B$22:$B$28</c:f>
              <c:numCache>
                <c:formatCode>0%</c:formatCode>
                <c:ptCount val="7"/>
                <c:pt idx="0">
                  <c:v>0</c:v>
                </c:pt>
                <c:pt idx="1">
                  <c:v>8.7378640776699032E-2</c:v>
                </c:pt>
                <c:pt idx="2">
                  <c:v>8.7378640776699032E-2</c:v>
                </c:pt>
                <c:pt idx="3">
                  <c:v>0.17475728155339806</c:v>
                </c:pt>
                <c:pt idx="4">
                  <c:v>0.20388349514563106</c:v>
                </c:pt>
                <c:pt idx="5">
                  <c:v>0.31067961165048541</c:v>
                </c:pt>
                <c:pt idx="6">
                  <c:v>0.13592233009708737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E-42BD-959A-C47B94BC9A3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7"/>
        <c:overlap val="-43"/>
        <c:axId val="128733152"/>
        <c:axId val="128733712"/>
      </c:barChart>
      <c:catAx>
        <c:axId val="128733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733712"/>
        <c:crosses val="autoZero"/>
        <c:auto val="1"/>
        <c:lblAlgn val="ctr"/>
        <c:lblOffset val="100"/>
        <c:noMultiLvlLbl val="0"/>
      </c:catAx>
      <c:valAx>
        <c:axId val="12873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73315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4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</xdr:row>
      <xdr:rowOff>42861</xdr:rowOff>
    </xdr:from>
    <xdr:to>
      <xdr:col>16</xdr:col>
      <xdr:colOff>190501</xdr:colOff>
      <xdr:row>17</xdr:row>
      <xdr:rowOff>161924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23811</xdr:colOff>
      <xdr:row>17</xdr:row>
      <xdr:rowOff>152399</xdr:rowOff>
    </xdr:from>
    <xdr:to>
      <xdr:col>17</xdr:col>
      <xdr:colOff>504825</xdr:colOff>
      <xdr:row>34</xdr:row>
      <xdr:rowOff>85725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80962</xdr:colOff>
      <xdr:row>34</xdr:row>
      <xdr:rowOff>133350</xdr:rowOff>
    </xdr:from>
    <xdr:to>
      <xdr:col>17</xdr:col>
      <xdr:colOff>571500</xdr:colOff>
      <xdr:row>50</xdr:row>
      <xdr:rowOff>152400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2</xdr:row>
      <xdr:rowOff>66676</xdr:rowOff>
    </xdr:from>
    <xdr:to>
      <xdr:col>21</xdr:col>
      <xdr:colOff>419100</xdr:colOff>
      <xdr:row>10</xdr:row>
      <xdr:rowOff>257175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57149</xdr:colOff>
      <xdr:row>10</xdr:row>
      <xdr:rowOff>295274</xdr:rowOff>
    </xdr:from>
    <xdr:to>
      <xdr:col>21</xdr:col>
      <xdr:colOff>371474</xdr:colOff>
      <xdr:row>22</xdr:row>
      <xdr:rowOff>171450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66674</xdr:colOff>
      <xdr:row>22</xdr:row>
      <xdr:rowOff>133351</xdr:rowOff>
    </xdr:from>
    <xdr:to>
      <xdr:col>21</xdr:col>
      <xdr:colOff>447675</xdr:colOff>
      <xdr:row>34</xdr:row>
      <xdr:rowOff>76201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114300</xdr:colOff>
      <xdr:row>34</xdr:row>
      <xdr:rowOff>95250</xdr:rowOff>
    </xdr:from>
    <xdr:to>
      <xdr:col>21</xdr:col>
      <xdr:colOff>457200</xdr:colOff>
      <xdr:row>46</xdr:row>
      <xdr:rowOff>180975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104774</xdr:colOff>
      <xdr:row>1</xdr:row>
      <xdr:rowOff>1</xdr:rowOff>
    </xdr:from>
    <xdr:to>
      <xdr:col>19</xdr:col>
      <xdr:colOff>590550</xdr:colOff>
      <xdr:row>12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47624</xdr:colOff>
      <xdr:row>12</xdr:row>
      <xdr:rowOff>123825</xdr:rowOff>
    </xdr:from>
    <xdr:to>
      <xdr:col>19</xdr:col>
      <xdr:colOff>561975</xdr:colOff>
      <xdr:row>24</xdr:row>
      <xdr:rowOff>104775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76199</xdr:colOff>
      <xdr:row>24</xdr:row>
      <xdr:rowOff>114299</xdr:rowOff>
    </xdr:from>
    <xdr:to>
      <xdr:col>19</xdr:col>
      <xdr:colOff>600075</xdr:colOff>
      <xdr:row>37</xdr:row>
      <xdr:rowOff>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85725</xdr:colOff>
      <xdr:row>37</xdr:row>
      <xdr:rowOff>28575</xdr:rowOff>
    </xdr:from>
    <xdr:to>
      <xdr:col>20</xdr:col>
      <xdr:colOff>19050</xdr:colOff>
      <xdr:row>49</xdr:row>
      <xdr:rowOff>19050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1</xdr:row>
      <xdr:rowOff>47627</xdr:rowOff>
    </xdr:from>
    <xdr:to>
      <xdr:col>19</xdr:col>
      <xdr:colOff>571500</xdr:colOff>
      <xdr:row>10</xdr:row>
      <xdr:rowOff>38100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76199</xdr:colOff>
      <xdr:row>10</xdr:row>
      <xdr:rowOff>171449</xdr:rowOff>
    </xdr:from>
    <xdr:to>
      <xdr:col>19</xdr:col>
      <xdr:colOff>581025</xdr:colOff>
      <xdr:row>23</xdr:row>
      <xdr:rowOff>95250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</xdr:colOff>
      <xdr:row>23</xdr:row>
      <xdr:rowOff>161925</xdr:rowOff>
    </xdr:from>
    <xdr:to>
      <xdr:col>20</xdr:col>
      <xdr:colOff>0</xdr:colOff>
      <xdr:row>35</xdr:row>
      <xdr:rowOff>123825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57149</xdr:colOff>
      <xdr:row>35</xdr:row>
      <xdr:rowOff>142874</xdr:rowOff>
    </xdr:from>
    <xdr:to>
      <xdr:col>19</xdr:col>
      <xdr:colOff>600075</xdr:colOff>
      <xdr:row>47</xdr:row>
      <xdr:rowOff>152400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447677</xdr:colOff>
      <xdr:row>58</xdr:row>
      <xdr:rowOff>38099</xdr:rowOff>
    </xdr:from>
    <xdr:to>
      <xdr:col>11</xdr:col>
      <xdr:colOff>333375</xdr:colOff>
      <xdr:row>77</xdr:row>
      <xdr:rowOff>47625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1</xdr:row>
      <xdr:rowOff>28576</xdr:rowOff>
    </xdr:from>
    <xdr:to>
      <xdr:col>11</xdr:col>
      <xdr:colOff>523876</xdr:colOff>
      <xdr:row>23</xdr:row>
      <xdr:rowOff>9525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28574</xdr:colOff>
      <xdr:row>27</xdr:row>
      <xdr:rowOff>85725</xdr:rowOff>
    </xdr:from>
    <xdr:to>
      <xdr:col>11</xdr:col>
      <xdr:colOff>523875</xdr:colOff>
      <xdr:row>50</xdr:row>
      <xdr:rowOff>152401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495300</xdr:colOff>
      <xdr:row>83</xdr:row>
      <xdr:rowOff>38100</xdr:rowOff>
    </xdr:from>
    <xdr:to>
      <xdr:col>12</xdr:col>
      <xdr:colOff>76200</xdr:colOff>
      <xdr:row>102</xdr:row>
      <xdr:rowOff>95249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142876</xdr:colOff>
      <xdr:row>1</xdr:row>
      <xdr:rowOff>23812</xdr:rowOff>
    </xdr:from>
    <xdr:to>
      <xdr:col>17</xdr:col>
      <xdr:colOff>219076</xdr:colOff>
      <xdr:row>22</xdr:row>
      <xdr:rowOff>161925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66675</xdr:colOff>
      <xdr:row>27</xdr:row>
      <xdr:rowOff>100012</xdr:rowOff>
    </xdr:from>
    <xdr:to>
      <xdr:col>17</xdr:col>
      <xdr:colOff>66675</xdr:colOff>
      <xdr:row>50</xdr:row>
      <xdr:rowOff>171450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419100</xdr:colOff>
      <xdr:row>58</xdr:row>
      <xdr:rowOff>66675</xdr:rowOff>
    </xdr:from>
    <xdr:to>
      <xdr:col>16</xdr:col>
      <xdr:colOff>552450</xdr:colOff>
      <xdr:row>76</xdr:row>
      <xdr:rowOff>133350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190500</xdr:colOff>
      <xdr:row>83</xdr:row>
      <xdr:rowOff>9525</xdr:rowOff>
    </xdr:from>
    <xdr:to>
      <xdr:col>19</xdr:col>
      <xdr:colOff>161925</xdr:colOff>
      <xdr:row>102</xdr:row>
      <xdr:rowOff>57150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609599</xdr:colOff>
      <xdr:row>1</xdr:row>
      <xdr:rowOff>171450</xdr:rowOff>
    </xdr:from>
    <xdr:to>
      <xdr:col>21</xdr:col>
      <xdr:colOff>542924</xdr:colOff>
      <xdr:row>13</xdr:row>
      <xdr:rowOff>47624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</xdr:colOff>
      <xdr:row>13</xdr:row>
      <xdr:rowOff>76199</xdr:rowOff>
    </xdr:from>
    <xdr:to>
      <xdr:col>21</xdr:col>
      <xdr:colOff>552450</xdr:colOff>
      <xdr:row>24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28574</xdr:colOff>
      <xdr:row>24</xdr:row>
      <xdr:rowOff>104775</xdr:rowOff>
    </xdr:from>
    <xdr:to>
      <xdr:col>21</xdr:col>
      <xdr:colOff>571500</xdr:colOff>
      <xdr:row>36</xdr:row>
      <xdr:rowOff>152400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19049</xdr:colOff>
      <xdr:row>37</xdr:row>
      <xdr:rowOff>85725</xdr:rowOff>
    </xdr:from>
    <xdr:to>
      <xdr:col>21</xdr:col>
      <xdr:colOff>561975</xdr:colOff>
      <xdr:row>49</xdr:row>
      <xdr:rowOff>133350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9526</xdr:colOff>
      <xdr:row>1</xdr:row>
      <xdr:rowOff>38100</xdr:rowOff>
    </xdr:from>
    <xdr:to>
      <xdr:col>20</xdr:col>
      <xdr:colOff>552450</xdr:colOff>
      <xdr:row>12</xdr:row>
      <xdr:rowOff>38100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12</xdr:row>
      <xdr:rowOff>95249</xdr:rowOff>
    </xdr:from>
    <xdr:to>
      <xdr:col>20</xdr:col>
      <xdr:colOff>533400</xdr:colOff>
      <xdr:row>24</xdr:row>
      <xdr:rowOff>152400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9525</xdr:colOff>
      <xdr:row>25</xdr:row>
      <xdr:rowOff>76199</xdr:rowOff>
    </xdr:from>
    <xdr:to>
      <xdr:col>20</xdr:col>
      <xdr:colOff>485775</xdr:colOff>
      <xdr:row>37</xdr:row>
      <xdr:rowOff>104774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9526</xdr:colOff>
      <xdr:row>37</xdr:row>
      <xdr:rowOff>28575</xdr:rowOff>
    </xdr:from>
    <xdr:to>
      <xdr:col>20</xdr:col>
      <xdr:colOff>476250</xdr:colOff>
      <xdr:row>48</xdr:row>
      <xdr:rowOff>161924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43" workbookViewId="0">
      <selection activeCell="O1" sqref="O1:P1"/>
    </sheetView>
  </sheetViews>
  <sheetFormatPr defaultRowHeight="15" x14ac:dyDescent="0.25"/>
  <cols>
    <col min="1" max="1" width="7.140625" customWidth="1"/>
    <col min="2" max="2" width="8.5703125" customWidth="1"/>
    <col min="8" max="8" width="18.140625" customWidth="1"/>
    <col min="16" max="16" width="14" customWidth="1"/>
  </cols>
  <sheetData>
    <row r="1" spans="1:16" ht="26.25" x14ac:dyDescent="0.4">
      <c r="J1" s="14" t="s">
        <v>10</v>
      </c>
      <c r="O1" s="29" t="s">
        <v>18</v>
      </c>
      <c r="P1" s="29"/>
    </row>
    <row r="2" spans="1:16" ht="26.25" x14ac:dyDescent="0.4">
      <c r="J2" s="21"/>
      <c r="K2" s="22"/>
      <c r="L2" s="22"/>
      <c r="M2" s="22"/>
      <c r="N2" s="22"/>
    </row>
    <row r="3" spans="1:16" ht="15.75" x14ac:dyDescent="0.25">
      <c r="J3" s="23" t="s">
        <v>17</v>
      </c>
      <c r="K3" s="22"/>
      <c r="L3" s="22"/>
      <c r="M3" s="22"/>
      <c r="N3" s="22"/>
    </row>
    <row r="4" spans="1:16" x14ac:dyDescent="0.25">
      <c r="A4">
        <v>2</v>
      </c>
      <c r="B4" s="1">
        <f>C4/104</f>
        <v>0</v>
      </c>
      <c r="C4">
        <v>0</v>
      </c>
    </row>
    <row r="5" spans="1:16" x14ac:dyDescent="0.25">
      <c r="A5">
        <v>3</v>
      </c>
      <c r="B5" s="1">
        <f t="shared" ref="B5:B12" si="0">C5/104</f>
        <v>0</v>
      </c>
      <c r="C5">
        <v>0</v>
      </c>
    </row>
    <row r="6" spans="1:16" x14ac:dyDescent="0.25">
      <c r="A6">
        <v>4</v>
      </c>
      <c r="B6" s="1">
        <f t="shared" si="0"/>
        <v>0</v>
      </c>
      <c r="C6">
        <v>0</v>
      </c>
    </row>
    <row r="7" spans="1:16" x14ac:dyDescent="0.25">
      <c r="A7">
        <v>5</v>
      </c>
      <c r="B7" s="1">
        <f t="shared" si="0"/>
        <v>3.8461538461538464E-2</v>
      </c>
      <c r="C7">
        <v>4</v>
      </c>
    </row>
    <row r="8" spans="1:16" x14ac:dyDescent="0.25">
      <c r="A8">
        <v>6</v>
      </c>
      <c r="B8" s="1">
        <f t="shared" si="0"/>
        <v>8.6538461538461536E-2</v>
      </c>
      <c r="C8">
        <v>9</v>
      </c>
    </row>
    <row r="9" spans="1:16" x14ac:dyDescent="0.25">
      <c r="A9">
        <v>7</v>
      </c>
      <c r="B9" s="1">
        <f t="shared" si="0"/>
        <v>6.7307692307692304E-2</v>
      </c>
      <c r="C9">
        <v>7</v>
      </c>
    </row>
    <row r="10" spans="1:16" x14ac:dyDescent="0.25">
      <c r="A10">
        <v>8</v>
      </c>
      <c r="B10" s="1">
        <f t="shared" si="0"/>
        <v>0.18269230769230768</v>
      </c>
      <c r="C10">
        <v>19</v>
      </c>
    </row>
    <row r="11" spans="1:16" x14ac:dyDescent="0.25">
      <c r="A11">
        <v>9</v>
      </c>
      <c r="B11" s="1">
        <f t="shared" si="0"/>
        <v>0.27884615384615385</v>
      </c>
      <c r="C11">
        <v>29</v>
      </c>
    </row>
    <row r="12" spans="1:16" x14ac:dyDescent="0.25">
      <c r="A12">
        <v>10</v>
      </c>
      <c r="B12" s="1">
        <f t="shared" si="0"/>
        <v>0.34615384615384615</v>
      </c>
      <c r="C12">
        <v>36</v>
      </c>
    </row>
    <row r="13" spans="1:16" x14ac:dyDescent="0.25">
      <c r="C13">
        <v>104</v>
      </c>
    </row>
    <row r="16" spans="1:16" x14ac:dyDescent="0.25">
      <c r="A16" s="11"/>
      <c r="B16" s="12"/>
    </row>
    <row r="29" spans="1:3" x14ac:dyDescent="0.25">
      <c r="A29">
        <v>2</v>
      </c>
      <c r="B29" s="1">
        <f>C29/103</f>
        <v>0</v>
      </c>
      <c r="C29" s="20">
        <v>0</v>
      </c>
    </row>
    <row r="30" spans="1:3" x14ac:dyDescent="0.25">
      <c r="A30">
        <v>3</v>
      </c>
      <c r="B30" s="1">
        <f t="shared" ref="B30:B37" si="1">C30/103</f>
        <v>0</v>
      </c>
      <c r="C30" s="20">
        <v>0</v>
      </c>
    </row>
    <row r="31" spans="1:3" x14ac:dyDescent="0.25">
      <c r="A31">
        <v>4</v>
      </c>
      <c r="B31" s="1">
        <f t="shared" si="1"/>
        <v>0</v>
      </c>
      <c r="C31" s="20">
        <v>0</v>
      </c>
    </row>
    <row r="32" spans="1:3" x14ac:dyDescent="0.25">
      <c r="A32">
        <v>5</v>
      </c>
      <c r="B32" s="1">
        <f t="shared" si="1"/>
        <v>2.9126213592233011E-2</v>
      </c>
      <c r="C32" s="20">
        <v>3</v>
      </c>
    </row>
    <row r="33" spans="1:3" x14ac:dyDescent="0.25">
      <c r="A33">
        <v>6</v>
      </c>
      <c r="B33" s="1">
        <f t="shared" si="1"/>
        <v>1.9417475728155338E-2</v>
      </c>
      <c r="C33" s="20">
        <v>2</v>
      </c>
    </row>
    <row r="34" spans="1:3" x14ac:dyDescent="0.25">
      <c r="A34">
        <v>7</v>
      </c>
      <c r="B34" s="1">
        <f t="shared" si="1"/>
        <v>4.8543689320388349E-2</v>
      </c>
      <c r="C34" s="20">
        <v>5</v>
      </c>
    </row>
    <row r="35" spans="1:3" x14ac:dyDescent="0.25">
      <c r="A35">
        <v>8</v>
      </c>
      <c r="B35" s="1">
        <f t="shared" si="1"/>
        <v>0.18446601941747573</v>
      </c>
      <c r="C35" s="20">
        <v>19</v>
      </c>
    </row>
    <row r="36" spans="1:3" x14ac:dyDescent="0.25">
      <c r="A36">
        <v>9</v>
      </c>
      <c r="B36" s="1">
        <f t="shared" si="1"/>
        <v>0.3300970873786408</v>
      </c>
      <c r="C36" s="20">
        <v>34</v>
      </c>
    </row>
    <row r="37" spans="1:3" x14ac:dyDescent="0.25">
      <c r="A37">
        <v>10</v>
      </c>
      <c r="B37" s="1">
        <f t="shared" si="1"/>
        <v>0.38834951456310679</v>
      </c>
      <c r="C37" s="20">
        <v>40</v>
      </c>
    </row>
    <row r="38" spans="1:3" x14ac:dyDescent="0.25">
      <c r="C38">
        <v>103</v>
      </c>
    </row>
    <row r="52" spans="1:3" x14ac:dyDescent="0.25">
      <c r="A52">
        <v>2</v>
      </c>
      <c r="B52" s="1">
        <f>C52/104</f>
        <v>0</v>
      </c>
      <c r="C52">
        <v>0</v>
      </c>
    </row>
    <row r="53" spans="1:3" x14ac:dyDescent="0.25">
      <c r="A53">
        <v>3</v>
      </c>
      <c r="B53" s="1">
        <f t="shared" ref="B53:B60" si="2">C53/104</f>
        <v>0</v>
      </c>
      <c r="C53">
        <v>0</v>
      </c>
    </row>
    <row r="54" spans="1:3" x14ac:dyDescent="0.25">
      <c r="A54">
        <v>4</v>
      </c>
      <c r="B54" s="1">
        <f t="shared" si="2"/>
        <v>0</v>
      </c>
      <c r="C54">
        <v>0</v>
      </c>
    </row>
    <row r="55" spans="1:3" x14ac:dyDescent="0.25">
      <c r="A55">
        <v>5</v>
      </c>
      <c r="B55" s="1">
        <f t="shared" si="2"/>
        <v>2.8846153846153848E-2</v>
      </c>
      <c r="C55">
        <v>3</v>
      </c>
    </row>
    <row r="56" spans="1:3" x14ac:dyDescent="0.25">
      <c r="A56">
        <v>6</v>
      </c>
      <c r="B56" s="1">
        <f t="shared" si="2"/>
        <v>0</v>
      </c>
      <c r="C56">
        <v>0</v>
      </c>
    </row>
    <row r="57" spans="1:3" x14ac:dyDescent="0.25">
      <c r="A57">
        <v>7</v>
      </c>
      <c r="B57" s="1">
        <f t="shared" si="2"/>
        <v>2.8846153846153848E-2</v>
      </c>
      <c r="C57">
        <v>3</v>
      </c>
    </row>
    <row r="58" spans="1:3" x14ac:dyDescent="0.25">
      <c r="A58">
        <v>8</v>
      </c>
      <c r="B58" s="1">
        <f t="shared" si="2"/>
        <v>0.13461538461538461</v>
      </c>
      <c r="C58">
        <v>14</v>
      </c>
    </row>
    <row r="59" spans="1:3" x14ac:dyDescent="0.25">
      <c r="A59">
        <v>9</v>
      </c>
      <c r="B59" s="1">
        <f t="shared" si="2"/>
        <v>0.42307692307692307</v>
      </c>
      <c r="C59">
        <v>44</v>
      </c>
    </row>
    <row r="60" spans="1:3" x14ac:dyDescent="0.25">
      <c r="A60">
        <v>10</v>
      </c>
      <c r="B60" s="1">
        <f t="shared" si="2"/>
        <v>0.38461538461538464</v>
      </c>
      <c r="C60">
        <v>40</v>
      </c>
    </row>
    <row r="61" spans="1:3" x14ac:dyDescent="0.25">
      <c r="C61">
        <v>104</v>
      </c>
    </row>
  </sheetData>
  <mergeCells count="1">
    <mergeCell ref="O1:P1"/>
  </mergeCells>
  <pageMargins left="0.7" right="0.7" top="0.75" bottom="0.77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3"/>
  <sheetViews>
    <sheetView topLeftCell="C34" workbookViewId="0">
      <selection activeCell="T2" sqref="T2:V2"/>
    </sheetView>
  </sheetViews>
  <sheetFormatPr defaultRowHeight="15" x14ac:dyDescent="0.25"/>
  <cols>
    <col min="1" max="1" width="4.5703125" customWidth="1"/>
    <col min="2" max="2" width="5.28515625" customWidth="1"/>
    <col min="3" max="3" width="4" customWidth="1"/>
    <col min="4" max="4" width="9.140625" customWidth="1"/>
    <col min="12" max="12" width="9.140625" customWidth="1"/>
    <col min="17" max="17" width="0.28515625" customWidth="1"/>
  </cols>
  <sheetData>
    <row r="2" spans="1:22" ht="23.25" x14ac:dyDescent="0.35">
      <c r="E2" s="15" t="s">
        <v>4</v>
      </c>
      <c r="N2" s="15" t="s">
        <v>2</v>
      </c>
      <c r="S2" s="19"/>
      <c r="T2" s="30" t="s">
        <v>18</v>
      </c>
      <c r="U2" s="30"/>
      <c r="V2" s="30"/>
    </row>
    <row r="6" spans="1:22" ht="26.25" x14ac:dyDescent="0.4">
      <c r="E6" s="14"/>
      <c r="F6" s="14"/>
      <c r="G6" s="14"/>
    </row>
    <row r="7" spans="1:22" ht="26.25" x14ac:dyDescent="0.4">
      <c r="E7" s="14"/>
      <c r="F7" s="14"/>
      <c r="G7" s="14"/>
    </row>
    <row r="8" spans="1:22" x14ac:dyDescent="0.25">
      <c r="A8">
        <v>2</v>
      </c>
      <c r="B8">
        <f>C8/76</f>
        <v>0</v>
      </c>
      <c r="C8">
        <v>0</v>
      </c>
    </row>
    <row r="9" spans="1:22" x14ac:dyDescent="0.25">
      <c r="A9">
        <v>3</v>
      </c>
      <c r="B9">
        <f t="shared" ref="B9:B16" si="0">C9/76</f>
        <v>0</v>
      </c>
      <c r="C9">
        <v>0</v>
      </c>
    </row>
    <row r="10" spans="1:22" ht="26.25" x14ac:dyDescent="0.4">
      <c r="A10">
        <v>4</v>
      </c>
      <c r="B10" s="1">
        <f t="shared" si="0"/>
        <v>9.2105263157894732E-2</v>
      </c>
      <c r="C10" s="6">
        <v>7</v>
      </c>
      <c r="D10" s="1"/>
      <c r="M10" s="13"/>
      <c r="N10" s="13"/>
      <c r="O10" s="13"/>
      <c r="P10" s="13"/>
      <c r="Q10" s="7"/>
      <c r="R10" s="8"/>
      <c r="S10" s="5"/>
    </row>
    <row r="11" spans="1:22" ht="26.25" x14ac:dyDescent="0.4">
      <c r="A11">
        <v>5</v>
      </c>
      <c r="B11" s="1">
        <f t="shared" si="0"/>
        <v>3.9473684210526314E-2</v>
      </c>
      <c r="C11" s="4">
        <v>3</v>
      </c>
      <c r="D11" s="1"/>
      <c r="M11" s="13"/>
      <c r="N11" s="13"/>
      <c r="O11" s="13"/>
      <c r="P11" s="13"/>
      <c r="Q11" s="7"/>
      <c r="R11" s="8"/>
      <c r="S11" s="5"/>
    </row>
    <row r="12" spans="1:22" x14ac:dyDescent="0.25">
      <c r="A12">
        <v>6</v>
      </c>
      <c r="B12" s="1">
        <f t="shared" si="0"/>
        <v>0.19736842105263158</v>
      </c>
      <c r="C12" s="6">
        <v>15</v>
      </c>
      <c r="N12" s="5"/>
      <c r="O12" s="5"/>
      <c r="P12" s="5"/>
      <c r="Q12" s="5"/>
      <c r="R12" s="5"/>
      <c r="S12" s="5"/>
    </row>
    <row r="13" spans="1:22" x14ac:dyDescent="0.25">
      <c r="A13">
        <v>7</v>
      </c>
      <c r="B13" s="1">
        <f t="shared" si="0"/>
        <v>0.19736842105263158</v>
      </c>
      <c r="C13" s="6">
        <v>15</v>
      </c>
      <c r="P13" s="5"/>
      <c r="Q13" s="5"/>
      <c r="R13" s="5"/>
      <c r="S13" s="5"/>
    </row>
    <row r="14" spans="1:22" x14ac:dyDescent="0.25">
      <c r="A14">
        <v>8</v>
      </c>
      <c r="B14" s="1">
        <f t="shared" si="0"/>
        <v>0.18421052631578946</v>
      </c>
      <c r="C14" s="6">
        <v>14</v>
      </c>
    </row>
    <row r="15" spans="1:22" x14ac:dyDescent="0.25">
      <c r="A15">
        <v>9</v>
      </c>
      <c r="B15" s="1">
        <f t="shared" si="0"/>
        <v>0.14473684210526316</v>
      </c>
      <c r="C15" s="6">
        <v>11</v>
      </c>
    </row>
    <row r="16" spans="1:22" x14ac:dyDescent="0.25">
      <c r="A16">
        <v>10</v>
      </c>
      <c r="B16" s="1">
        <f t="shared" si="0"/>
        <v>0.14473684210526316</v>
      </c>
      <c r="C16" s="6">
        <v>11</v>
      </c>
      <c r="R16" t="s">
        <v>0</v>
      </c>
    </row>
    <row r="17" spans="1:3" x14ac:dyDescent="0.25">
      <c r="C17">
        <v>76</v>
      </c>
    </row>
    <row r="18" spans="1:3" x14ac:dyDescent="0.25">
      <c r="A18" s="3"/>
      <c r="B18" s="3"/>
    </row>
    <row r="19" spans="1:3" x14ac:dyDescent="0.25">
      <c r="B19" s="5"/>
      <c r="C19" s="2"/>
    </row>
    <row r="24" spans="1:3" x14ac:dyDescent="0.25">
      <c r="A24">
        <v>2</v>
      </c>
      <c r="B24">
        <f>C24/77</f>
        <v>0</v>
      </c>
      <c r="C24">
        <v>0</v>
      </c>
    </row>
    <row r="25" spans="1:3" x14ac:dyDescent="0.25">
      <c r="A25">
        <v>3</v>
      </c>
      <c r="B25">
        <f t="shared" ref="B25:B32" si="1">C25/77</f>
        <v>0</v>
      </c>
      <c r="C25">
        <v>0</v>
      </c>
    </row>
    <row r="26" spans="1:3" x14ac:dyDescent="0.25">
      <c r="A26">
        <v>4</v>
      </c>
      <c r="B26" s="1">
        <f t="shared" si="1"/>
        <v>2.5974025974025976E-2</v>
      </c>
      <c r="C26">
        <v>2</v>
      </c>
    </row>
    <row r="27" spans="1:3" x14ac:dyDescent="0.25">
      <c r="A27">
        <v>5</v>
      </c>
      <c r="B27" s="1">
        <f t="shared" si="1"/>
        <v>0.12987012987012986</v>
      </c>
      <c r="C27">
        <v>10</v>
      </c>
    </row>
    <row r="28" spans="1:3" x14ac:dyDescent="0.25">
      <c r="A28">
        <v>6</v>
      </c>
      <c r="B28" s="1">
        <f t="shared" si="1"/>
        <v>0.11688311688311688</v>
      </c>
      <c r="C28">
        <v>9</v>
      </c>
    </row>
    <row r="29" spans="1:3" x14ac:dyDescent="0.25">
      <c r="A29">
        <v>7</v>
      </c>
      <c r="B29" s="1">
        <f t="shared" si="1"/>
        <v>0.18181818181818182</v>
      </c>
      <c r="C29">
        <v>14</v>
      </c>
    </row>
    <row r="30" spans="1:3" x14ac:dyDescent="0.25">
      <c r="A30">
        <v>8</v>
      </c>
      <c r="B30" s="1">
        <f t="shared" si="1"/>
        <v>0.25974025974025972</v>
      </c>
      <c r="C30">
        <v>20</v>
      </c>
    </row>
    <row r="31" spans="1:3" x14ac:dyDescent="0.25">
      <c r="A31">
        <v>9</v>
      </c>
      <c r="B31" s="1">
        <f t="shared" si="1"/>
        <v>0.11688311688311688</v>
      </c>
      <c r="C31">
        <v>9</v>
      </c>
    </row>
    <row r="32" spans="1:3" x14ac:dyDescent="0.25">
      <c r="A32">
        <v>10</v>
      </c>
      <c r="B32" s="1">
        <f t="shared" si="1"/>
        <v>0.16883116883116883</v>
      </c>
      <c r="C32">
        <v>13</v>
      </c>
    </row>
    <row r="33" spans="1:3" x14ac:dyDescent="0.25">
      <c r="C33">
        <v>77</v>
      </c>
    </row>
    <row r="38" spans="1:3" x14ac:dyDescent="0.25">
      <c r="A38">
        <v>2</v>
      </c>
      <c r="B38" s="1">
        <f>C38/76</f>
        <v>0</v>
      </c>
      <c r="C38">
        <v>0</v>
      </c>
    </row>
    <row r="39" spans="1:3" x14ac:dyDescent="0.25">
      <c r="A39">
        <v>3</v>
      </c>
      <c r="B39" s="1">
        <f t="shared" ref="B39:B46" si="2">C39/76</f>
        <v>0</v>
      </c>
      <c r="C39">
        <v>0</v>
      </c>
    </row>
    <row r="40" spans="1:3" x14ac:dyDescent="0.25">
      <c r="A40">
        <v>4</v>
      </c>
      <c r="B40" s="1">
        <f t="shared" si="2"/>
        <v>0</v>
      </c>
      <c r="C40">
        <v>0</v>
      </c>
    </row>
    <row r="41" spans="1:3" x14ac:dyDescent="0.25">
      <c r="A41">
        <v>5</v>
      </c>
      <c r="B41" s="1">
        <f t="shared" si="2"/>
        <v>9.2105263157894732E-2</v>
      </c>
      <c r="C41">
        <v>7</v>
      </c>
    </row>
    <row r="42" spans="1:3" x14ac:dyDescent="0.25">
      <c r="A42">
        <v>6</v>
      </c>
      <c r="B42" s="1">
        <f t="shared" si="2"/>
        <v>7.8947368421052627E-2</v>
      </c>
      <c r="C42">
        <v>6</v>
      </c>
    </row>
    <row r="43" spans="1:3" x14ac:dyDescent="0.25">
      <c r="A43">
        <v>7</v>
      </c>
      <c r="B43" s="1">
        <f t="shared" si="2"/>
        <v>0.13157894736842105</v>
      </c>
      <c r="C43">
        <v>10</v>
      </c>
    </row>
    <row r="44" spans="1:3" x14ac:dyDescent="0.25">
      <c r="A44">
        <v>8</v>
      </c>
      <c r="B44" s="1">
        <f t="shared" si="2"/>
        <v>0.30263157894736842</v>
      </c>
      <c r="C44">
        <v>23</v>
      </c>
    </row>
    <row r="45" spans="1:3" x14ac:dyDescent="0.25">
      <c r="A45">
        <v>9</v>
      </c>
      <c r="B45" s="1">
        <f t="shared" si="2"/>
        <v>0.22368421052631579</v>
      </c>
      <c r="C45">
        <v>17</v>
      </c>
    </row>
    <row r="46" spans="1:3" x14ac:dyDescent="0.25">
      <c r="A46">
        <v>10</v>
      </c>
      <c r="B46" s="1">
        <f t="shared" si="2"/>
        <v>0.17105263157894737</v>
      </c>
      <c r="C46">
        <v>13</v>
      </c>
    </row>
    <row r="47" spans="1:3" x14ac:dyDescent="0.25">
      <c r="C47">
        <v>76</v>
      </c>
    </row>
    <row r="54" spans="1:3" x14ac:dyDescent="0.25">
      <c r="A54">
        <v>2</v>
      </c>
      <c r="B54" s="1">
        <f>C54/76</f>
        <v>0</v>
      </c>
      <c r="C54">
        <v>0</v>
      </c>
    </row>
    <row r="55" spans="1:3" x14ac:dyDescent="0.25">
      <c r="A55">
        <v>3</v>
      </c>
      <c r="B55" s="1">
        <f t="shared" ref="B55:B62" si="3">C55/76</f>
        <v>0</v>
      </c>
      <c r="C55">
        <v>0</v>
      </c>
    </row>
    <row r="56" spans="1:3" x14ac:dyDescent="0.25">
      <c r="A56">
        <v>4</v>
      </c>
      <c r="B56" s="1">
        <f t="shared" si="3"/>
        <v>0</v>
      </c>
      <c r="C56">
        <v>0</v>
      </c>
    </row>
    <row r="57" spans="1:3" x14ac:dyDescent="0.25">
      <c r="A57">
        <v>5</v>
      </c>
      <c r="B57" s="1">
        <f t="shared" si="3"/>
        <v>6.5789473684210523E-2</v>
      </c>
      <c r="C57">
        <v>5</v>
      </c>
    </row>
    <row r="58" spans="1:3" x14ac:dyDescent="0.25">
      <c r="A58">
        <v>6</v>
      </c>
      <c r="B58" s="1">
        <f t="shared" si="3"/>
        <v>0.13157894736842105</v>
      </c>
      <c r="C58">
        <v>10</v>
      </c>
    </row>
    <row r="59" spans="1:3" x14ac:dyDescent="0.25">
      <c r="A59">
        <v>7</v>
      </c>
      <c r="B59" s="1">
        <f t="shared" si="3"/>
        <v>0.17105263157894737</v>
      </c>
      <c r="C59">
        <v>13</v>
      </c>
    </row>
    <row r="60" spans="1:3" x14ac:dyDescent="0.25">
      <c r="A60">
        <v>8</v>
      </c>
      <c r="B60" s="1">
        <f t="shared" si="3"/>
        <v>0.28947368421052633</v>
      </c>
      <c r="C60">
        <v>22</v>
      </c>
    </row>
    <row r="61" spans="1:3" x14ac:dyDescent="0.25">
      <c r="A61">
        <v>9</v>
      </c>
      <c r="B61" s="1">
        <f t="shared" si="3"/>
        <v>0.25</v>
      </c>
      <c r="C61">
        <v>19</v>
      </c>
    </row>
    <row r="62" spans="1:3" x14ac:dyDescent="0.25">
      <c r="A62">
        <v>10</v>
      </c>
      <c r="B62" s="1">
        <f t="shared" si="3"/>
        <v>9.2105263157894732E-2</v>
      </c>
      <c r="C62">
        <v>7</v>
      </c>
    </row>
    <row r="63" spans="1:3" x14ac:dyDescent="0.25">
      <c r="C63">
        <v>76</v>
      </c>
    </row>
  </sheetData>
  <mergeCells count="1">
    <mergeCell ref="T2:V2"/>
  </mergeCells>
  <pageMargins left="0.7" right="0.34" top="0.56999999999999995" bottom="0.54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topLeftCell="A37" workbookViewId="0">
      <selection activeCell="K4" sqref="K4"/>
    </sheetView>
  </sheetViews>
  <sheetFormatPr defaultRowHeight="15" x14ac:dyDescent="0.25"/>
  <cols>
    <col min="1" max="1" width="4.28515625" customWidth="1"/>
    <col min="2" max="2" width="8.140625" customWidth="1"/>
    <col min="3" max="3" width="4.5703125" customWidth="1"/>
  </cols>
  <sheetData>
    <row r="1" spans="1:24" ht="23.25" x14ac:dyDescent="0.35">
      <c r="A1">
        <v>2</v>
      </c>
      <c r="B1">
        <f>C1/106</f>
        <v>0</v>
      </c>
      <c r="C1">
        <v>0</v>
      </c>
      <c r="E1" s="15" t="s">
        <v>3</v>
      </c>
      <c r="F1" s="15"/>
      <c r="G1" s="15"/>
      <c r="H1" s="12"/>
      <c r="N1" s="15" t="s">
        <v>1</v>
      </c>
      <c r="O1" s="15"/>
      <c r="P1" s="15"/>
      <c r="Q1" s="15"/>
      <c r="R1" s="32" t="s">
        <v>18</v>
      </c>
      <c r="S1" s="31"/>
      <c r="T1" s="31"/>
      <c r="U1" s="15"/>
      <c r="V1" s="15"/>
      <c r="W1" s="15"/>
    </row>
    <row r="2" spans="1:24" x14ac:dyDescent="0.25">
      <c r="A2">
        <v>3</v>
      </c>
      <c r="B2">
        <f t="shared" ref="B2:B9" si="0">C2/106</f>
        <v>0</v>
      </c>
      <c r="C2">
        <v>0</v>
      </c>
    </row>
    <row r="3" spans="1:24" x14ac:dyDescent="0.25">
      <c r="A3">
        <v>4</v>
      </c>
      <c r="B3" s="1">
        <f t="shared" si="0"/>
        <v>0</v>
      </c>
      <c r="C3">
        <v>0</v>
      </c>
    </row>
    <row r="4" spans="1:24" ht="21" customHeight="1" x14ac:dyDescent="0.35">
      <c r="A4">
        <v>5</v>
      </c>
      <c r="B4" s="1">
        <f t="shared" si="0"/>
        <v>0.16981132075471697</v>
      </c>
      <c r="C4">
        <v>18</v>
      </c>
      <c r="E4" s="16"/>
      <c r="O4" s="9"/>
      <c r="P4" s="18"/>
      <c r="Q4" s="18"/>
      <c r="R4" s="18"/>
      <c r="S4" s="18"/>
      <c r="T4" s="18"/>
      <c r="U4" s="18"/>
      <c r="V4" s="24"/>
      <c r="W4" s="24"/>
      <c r="X4" s="24"/>
    </row>
    <row r="5" spans="1:24" x14ac:dyDescent="0.25">
      <c r="A5">
        <v>6</v>
      </c>
      <c r="B5" s="1">
        <f t="shared" si="0"/>
        <v>0.18867924528301888</v>
      </c>
      <c r="C5">
        <v>20</v>
      </c>
      <c r="O5" s="9"/>
      <c r="P5" s="18"/>
      <c r="Q5" s="18"/>
      <c r="R5" s="18"/>
      <c r="S5" s="18"/>
      <c r="T5" s="18"/>
      <c r="U5" s="18"/>
      <c r="V5" s="24"/>
      <c r="W5" s="24"/>
      <c r="X5" s="24"/>
    </row>
    <row r="6" spans="1:24" x14ac:dyDescent="0.25">
      <c r="A6">
        <v>7</v>
      </c>
      <c r="B6" s="1">
        <f t="shared" si="0"/>
        <v>0.21698113207547171</v>
      </c>
      <c r="C6">
        <v>23</v>
      </c>
      <c r="O6" s="9"/>
      <c r="P6" s="18"/>
      <c r="Q6" s="18"/>
      <c r="R6" s="18"/>
      <c r="S6" s="18"/>
      <c r="T6" s="18"/>
      <c r="U6" s="18"/>
      <c r="V6" s="24"/>
      <c r="W6" s="24"/>
      <c r="X6" s="24"/>
    </row>
    <row r="7" spans="1:24" x14ac:dyDescent="0.25">
      <c r="A7">
        <v>8</v>
      </c>
      <c r="B7" s="1">
        <f t="shared" si="0"/>
        <v>0.16037735849056603</v>
      </c>
      <c r="C7">
        <v>17</v>
      </c>
    </row>
    <row r="8" spans="1:24" x14ac:dyDescent="0.25">
      <c r="A8">
        <v>9</v>
      </c>
      <c r="B8" s="1">
        <f t="shared" si="0"/>
        <v>0.18867924528301888</v>
      </c>
      <c r="C8">
        <v>20</v>
      </c>
    </row>
    <row r="9" spans="1:24" x14ac:dyDescent="0.25">
      <c r="A9">
        <v>10</v>
      </c>
      <c r="B9" s="1">
        <f t="shared" si="0"/>
        <v>7.5471698113207544E-2</v>
      </c>
      <c r="C9">
        <v>8</v>
      </c>
    </row>
    <row r="10" spans="1:24" x14ac:dyDescent="0.25">
      <c r="C10">
        <v>106</v>
      </c>
    </row>
    <row r="11" spans="1:24" x14ac:dyDescent="0.25">
      <c r="A11" s="3"/>
      <c r="B11" s="3"/>
      <c r="D11" s="17"/>
    </row>
    <row r="12" spans="1:24" x14ac:dyDescent="0.25">
      <c r="A12" s="3"/>
      <c r="B12" s="3"/>
    </row>
    <row r="20" spans="1:3" x14ac:dyDescent="0.25">
      <c r="A20">
        <v>2</v>
      </c>
      <c r="B20" s="1">
        <f>C20/103</f>
        <v>0</v>
      </c>
      <c r="C20">
        <v>0</v>
      </c>
    </row>
    <row r="21" spans="1:3" x14ac:dyDescent="0.25">
      <c r="A21">
        <v>3</v>
      </c>
      <c r="B21" s="1">
        <f t="shared" ref="B21:B28" si="1">C21/103</f>
        <v>0</v>
      </c>
      <c r="C21">
        <v>0</v>
      </c>
    </row>
    <row r="22" spans="1:3" x14ac:dyDescent="0.25">
      <c r="A22">
        <v>4</v>
      </c>
      <c r="B22" s="1">
        <f t="shared" si="1"/>
        <v>0</v>
      </c>
      <c r="C22">
        <v>0</v>
      </c>
    </row>
    <row r="23" spans="1:3" x14ac:dyDescent="0.25">
      <c r="A23">
        <v>5</v>
      </c>
      <c r="B23" s="1">
        <f t="shared" si="1"/>
        <v>8.7378640776699032E-2</v>
      </c>
      <c r="C23">
        <v>9</v>
      </c>
    </row>
    <row r="24" spans="1:3" x14ac:dyDescent="0.25">
      <c r="A24">
        <v>6</v>
      </c>
      <c r="B24" s="1">
        <f t="shared" si="1"/>
        <v>8.7378640776699032E-2</v>
      </c>
      <c r="C24">
        <v>9</v>
      </c>
    </row>
    <row r="25" spans="1:3" x14ac:dyDescent="0.25">
      <c r="A25">
        <v>7</v>
      </c>
      <c r="B25" s="1">
        <f t="shared" si="1"/>
        <v>0.17475728155339806</v>
      </c>
      <c r="C25">
        <v>18</v>
      </c>
    </row>
    <row r="26" spans="1:3" x14ac:dyDescent="0.25">
      <c r="A26">
        <v>8</v>
      </c>
      <c r="B26" s="1">
        <f t="shared" si="1"/>
        <v>0.20388349514563106</v>
      </c>
      <c r="C26">
        <v>21</v>
      </c>
    </row>
    <row r="27" spans="1:3" x14ac:dyDescent="0.25">
      <c r="A27">
        <v>9</v>
      </c>
      <c r="B27" s="1">
        <f t="shared" si="1"/>
        <v>0.31067961165048541</v>
      </c>
      <c r="C27">
        <v>32</v>
      </c>
    </row>
    <row r="28" spans="1:3" x14ac:dyDescent="0.25">
      <c r="A28">
        <v>10</v>
      </c>
      <c r="B28" s="1">
        <f t="shared" si="1"/>
        <v>0.13592233009708737</v>
      </c>
      <c r="C28">
        <v>14</v>
      </c>
    </row>
    <row r="29" spans="1:3" x14ac:dyDescent="0.25">
      <c r="C29">
        <v>103</v>
      </c>
    </row>
    <row r="31" spans="1:3" x14ac:dyDescent="0.25">
      <c r="A31" s="11"/>
    </row>
    <row r="34" spans="1:3" x14ac:dyDescent="0.25">
      <c r="A34">
        <v>2</v>
      </c>
      <c r="B34" s="1">
        <f>C34/106</f>
        <v>0</v>
      </c>
      <c r="C34">
        <v>0</v>
      </c>
    </row>
    <row r="35" spans="1:3" x14ac:dyDescent="0.25">
      <c r="A35">
        <v>3</v>
      </c>
      <c r="B35" s="1">
        <f t="shared" ref="B35:B42" si="2">C35/106</f>
        <v>0</v>
      </c>
      <c r="C35">
        <v>0</v>
      </c>
    </row>
    <row r="36" spans="1:3" x14ac:dyDescent="0.25">
      <c r="A36">
        <v>4</v>
      </c>
      <c r="B36" s="1">
        <f t="shared" si="2"/>
        <v>0</v>
      </c>
      <c r="C36">
        <v>0</v>
      </c>
    </row>
    <row r="37" spans="1:3" x14ac:dyDescent="0.25">
      <c r="A37">
        <v>5</v>
      </c>
      <c r="B37" s="1">
        <f t="shared" si="2"/>
        <v>0.13207547169811321</v>
      </c>
      <c r="C37">
        <v>14</v>
      </c>
    </row>
    <row r="38" spans="1:3" x14ac:dyDescent="0.25">
      <c r="A38">
        <v>6</v>
      </c>
      <c r="B38" s="1">
        <f t="shared" si="2"/>
        <v>0.18867924528301888</v>
      </c>
      <c r="C38">
        <v>20</v>
      </c>
    </row>
    <row r="39" spans="1:3" x14ac:dyDescent="0.25">
      <c r="A39">
        <v>7</v>
      </c>
      <c r="B39" s="1">
        <f t="shared" si="2"/>
        <v>0.23584905660377359</v>
      </c>
      <c r="C39">
        <v>25</v>
      </c>
    </row>
    <row r="40" spans="1:3" x14ac:dyDescent="0.25">
      <c r="A40">
        <v>8</v>
      </c>
      <c r="B40" s="1">
        <f t="shared" si="2"/>
        <v>0.24528301886792453</v>
      </c>
      <c r="C40">
        <v>26</v>
      </c>
    </row>
    <row r="41" spans="1:3" x14ac:dyDescent="0.25">
      <c r="A41">
        <v>9</v>
      </c>
      <c r="B41" s="1">
        <f t="shared" si="2"/>
        <v>0.17924528301886791</v>
      </c>
      <c r="C41">
        <v>19</v>
      </c>
    </row>
    <row r="42" spans="1:3" x14ac:dyDescent="0.25">
      <c r="A42">
        <v>10</v>
      </c>
      <c r="B42" s="1">
        <f t="shared" si="2"/>
        <v>1.8867924528301886E-2</v>
      </c>
      <c r="C42">
        <v>2</v>
      </c>
    </row>
    <row r="43" spans="1:3" x14ac:dyDescent="0.25">
      <c r="C43">
        <v>106</v>
      </c>
    </row>
    <row r="48" spans="1:3" x14ac:dyDescent="0.25">
      <c r="A48" s="11"/>
    </row>
    <row r="51" spans="1:3" x14ac:dyDescent="0.25">
      <c r="A51">
        <v>2</v>
      </c>
      <c r="B51" s="1">
        <f>C51/106</f>
        <v>0</v>
      </c>
      <c r="C51">
        <v>0</v>
      </c>
    </row>
    <row r="52" spans="1:3" x14ac:dyDescent="0.25">
      <c r="A52">
        <v>3</v>
      </c>
      <c r="B52" s="1">
        <f t="shared" ref="B52:B59" si="3">C52/106</f>
        <v>0</v>
      </c>
      <c r="C52">
        <v>0</v>
      </c>
    </row>
    <row r="53" spans="1:3" x14ac:dyDescent="0.25">
      <c r="A53">
        <v>4</v>
      </c>
      <c r="B53" s="1">
        <f t="shared" si="3"/>
        <v>0</v>
      </c>
      <c r="C53">
        <v>0</v>
      </c>
    </row>
    <row r="54" spans="1:3" x14ac:dyDescent="0.25">
      <c r="A54">
        <v>5</v>
      </c>
      <c r="B54" s="1">
        <f t="shared" si="3"/>
        <v>4.716981132075472E-2</v>
      </c>
      <c r="C54">
        <v>5</v>
      </c>
    </row>
    <row r="55" spans="1:3" x14ac:dyDescent="0.25">
      <c r="A55">
        <v>6</v>
      </c>
      <c r="B55" s="1">
        <f t="shared" si="3"/>
        <v>6.6037735849056603E-2</v>
      </c>
      <c r="C55">
        <v>7</v>
      </c>
    </row>
    <row r="56" spans="1:3" x14ac:dyDescent="0.25">
      <c r="A56">
        <v>7</v>
      </c>
      <c r="B56" s="1">
        <f t="shared" si="3"/>
        <v>0.13207547169811321</v>
      </c>
      <c r="C56">
        <v>14</v>
      </c>
    </row>
    <row r="57" spans="1:3" x14ac:dyDescent="0.25">
      <c r="A57">
        <v>8</v>
      </c>
      <c r="B57" s="1">
        <f t="shared" si="3"/>
        <v>0.31132075471698112</v>
      </c>
      <c r="C57">
        <v>33</v>
      </c>
    </row>
    <row r="58" spans="1:3" x14ac:dyDescent="0.25">
      <c r="A58">
        <v>9</v>
      </c>
      <c r="B58" s="1">
        <f t="shared" si="3"/>
        <v>0.41509433962264153</v>
      </c>
      <c r="C58">
        <v>44</v>
      </c>
    </row>
    <row r="59" spans="1:3" x14ac:dyDescent="0.25">
      <c r="A59">
        <v>10</v>
      </c>
      <c r="B59" s="1">
        <f t="shared" si="3"/>
        <v>2.8301886792452831E-2</v>
      </c>
      <c r="C59">
        <v>3</v>
      </c>
    </row>
    <row r="60" spans="1:3" x14ac:dyDescent="0.25">
      <c r="C60">
        <v>106</v>
      </c>
    </row>
    <row r="65" spans="1:3" x14ac:dyDescent="0.25">
      <c r="A65" s="11"/>
      <c r="B65" s="11"/>
      <c r="C65" s="11"/>
    </row>
  </sheetData>
  <mergeCells count="2">
    <mergeCell ref="V4:X6"/>
    <mergeCell ref="R1:T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opLeftCell="A34" workbookViewId="0">
      <selection activeCell="S1" sqref="S1:U1"/>
    </sheetView>
  </sheetViews>
  <sheetFormatPr defaultRowHeight="15" x14ac:dyDescent="0.25"/>
  <cols>
    <col min="1" max="1" width="3.85546875" customWidth="1"/>
    <col min="2" max="2" width="6.28515625" customWidth="1"/>
    <col min="3" max="4" width="3.28515625" customWidth="1"/>
    <col min="15" max="15" width="9.140625" customWidth="1"/>
    <col min="18" max="18" width="12.7109375" customWidth="1"/>
  </cols>
  <sheetData>
    <row r="1" spans="1:21" ht="23.25" x14ac:dyDescent="0.35">
      <c r="O1" s="25" t="s">
        <v>11</v>
      </c>
      <c r="P1" s="26"/>
      <c r="Q1" s="26"/>
      <c r="R1" s="26"/>
      <c r="S1" s="29" t="s">
        <v>18</v>
      </c>
      <c r="T1" s="29"/>
      <c r="U1" s="29"/>
    </row>
    <row r="2" spans="1:21" ht="23.25" x14ac:dyDescent="0.35">
      <c r="A2">
        <v>2</v>
      </c>
      <c r="B2" s="1">
        <f>C2/76</f>
        <v>0</v>
      </c>
      <c r="C2">
        <v>0</v>
      </c>
      <c r="F2" s="15" t="s">
        <v>5</v>
      </c>
      <c r="G2" s="15"/>
      <c r="H2" s="15"/>
      <c r="I2" s="3"/>
      <c r="J2" s="3"/>
    </row>
    <row r="3" spans="1:21" x14ac:dyDescent="0.25">
      <c r="A3">
        <v>3</v>
      </c>
      <c r="B3" s="1">
        <f t="shared" ref="B3:B10" si="0">C3/76</f>
        <v>0</v>
      </c>
      <c r="C3">
        <v>0</v>
      </c>
    </row>
    <row r="4" spans="1:21" x14ac:dyDescent="0.25">
      <c r="A4">
        <v>4</v>
      </c>
      <c r="B4" s="1">
        <f t="shared" si="0"/>
        <v>0</v>
      </c>
      <c r="C4">
        <v>0</v>
      </c>
    </row>
    <row r="5" spans="1:21" ht="26.25" x14ac:dyDescent="0.4">
      <c r="A5">
        <v>5</v>
      </c>
      <c r="B5" s="1">
        <f t="shared" si="0"/>
        <v>2.6315789473684209E-2</v>
      </c>
      <c r="C5">
        <v>2</v>
      </c>
      <c r="F5" s="16"/>
      <c r="P5" s="10"/>
      <c r="Q5" s="3"/>
      <c r="R5" s="3"/>
    </row>
    <row r="6" spans="1:21" ht="26.25" x14ac:dyDescent="0.4">
      <c r="A6">
        <v>6</v>
      </c>
      <c r="B6" s="1">
        <f t="shared" si="0"/>
        <v>0.21052631578947367</v>
      </c>
      <c r="C6">
        <v>16</v>
      </c>
      <c r="P6" s="10"/>
      <c r="Q6" s="3"/>
      <c r="R6" s="3"/>
    </row>
    <row r="7" spans="1:21" x14ac:dyDescent="0.25">
      <c r="A7">
        <v>7</v>
      </c>
      <c r="B7" s="1">
        <f t="shared" si="0"/>
        <v>0.31578947368421051</v>
      </c>
      <c r="C7">
        <v>24</v>
      </c>
    </row>
    <row r="8" spans="1:21" x14ac:dyDescent="0.25">
      <c r="A8">
        <v>8</v>
      </c>
      <c r="B8" s="1">
        <f t="shared" si="0"/>
        <v>0.26315789473684209</v>
      </c>
      <c r="C8">
        <v>20</v>
      </c>
    </row>
    <row r="9" spans="1:21" x14ac:dyDescent="0.25">
      <c r="A9">
        <v>9</v>
      </c>
      <c r="B9" s="1">
        <f t="shared" si="0"/>
        <v>0.15789473684210525</v>
      </c>
      <c r="C9">
        <v>12</v>
      </c>
    </row>
    <row r="10" spans="1:21" x14ac:dyDescent="0.25">
      <c r="A10">
        <v>10</v>
      </c>
      <c r="B10" s="1">
        <f t="shared" si="0"/>
        <v>2.6315789473684209E-2</v>
      </c>
      <c r="C10">
        <v>2</v>
      </c>
    </row>
    <row r="11" spans="1:21" x14ac:dyDescent="0.25">
      <c r="C11">
        <v>76</v>
      </c>
    </row>
    <row r="12" spans="1:21" x14ac:dyDescent="0.25">
      <c r="A12" s="3"/>
    </row>
    <row r="13" spans="1:21" x14ac:dyDescent="0.25">
      <c r="A13" s="11"/>
      <c r="B13" s="11"/>
      <c r="C13" s="11"/>
    </row>
    <row r="14" spans="1:21" x14ac:dyDescent="0.25">
      <c r="A14" s="11"/>
      <c r="B14" s="11"/>
      <c r="C14" s="11"/>
    </row>
    <row r="15" spans="1:21" x14ac:dyDescent="0.25">
      <c r="A15" s="11"/>
      <c r="B15" s="11"/>
      <c r="C15" s="11"/>
    </row>
    <row r="23" spans="1:3" x14ac:dyDescent="0.25">
      <c r="A23">
        <v>2</v>
      </c>
      <c r="B23" s="1">
        <f>C23/71</f>
        <v>0</v>
      </c>
      <c r="C23">
        <v>0</v>
      </c>
    </row>
    <row r="24" spans="1:3" x14ac:dyDescent="0.25">
      <c r="A24">
        <v>3</v>
      </c>
      <c r="B24" s="1">
        <f t="shared" ref="B24:B31" si="1">C24/71</f>
        <v>0</v>
      </c>
      <c r="C24">
        <v>0</v>
      </c>
    </row>
    <row r="25" spans="1:3" x14ac:dyDescent="0.25">
      <c r="A25">
        <v>4</v>
      </c>
      <c r="B25" s="1">
        <f t="shared" si="1"/>
        <v>0</v>
      </c>
      <c r="C25">
        <v>0</v>
      </c>
    </row>
    <row r="26" spans="1:3" x14ac:dyDescent="0.25">
      <c r="A26">
        <v>5</v>
      </c>
      <c r="B26" s="1">
        <f t="shared" si="1"/>
        <v>2.8169014084507043E-2</v>
      </c>
      <c r="C26">
        <v>2</v>
      </c>
    </row>
    <row r="27" spans="1:3" x14ac:dyDescent="0.25">
      <c r="A27">
        <v>6</v>
      </c>
      <c r="B27" s="1">
        <f t="shared" si="1"/>
        <v>9.8591549295774641E-2</v>
      </c>
      <c r="C27">
        <v>7</v>
      </c>
    </row>
    <row r="28" spans="1:3" x14ac:dyDescent="0.25">
      <c r="A28">
        <v>7</v>
      </c>
      <c r="B28" s="1">
        <f t="shared" si="1"/>
        <v>0.18309859154929578</v>
      </c>
      <c r="C28">
        <v>13</v>
      </c>
    </row>
    <row r="29" spans="1:3" x14ac:dyDescent="0.25">
      <c r="A29">
        <v>8</v>
      </c>
      <c r="B29" s="1">
        <f t="shared" si="1"/>
        <v>0.16901408450704225</v>
      </c>
      <c r="C29">
        <v>12</v>
      </c>
    </row>
    <row r="30" spans="1:3" x14ac:dyDescent="0.25">
      <c r="A30">
        <v>9</v>
      </c>
      <c r="B30" s="1">
        <f t="shared" si="1"/>
        <v>0.3380281690140845</v>
      </c>
      <c r="C30">
        <v>24</v>
      </c>
    </row>
    <row r="31" spans="1:3" x14ac:dyDescent="0.25">
      <c r="A31">
        <v>10</v>
      </c>
      <c r="B31" s="1">
        <f t="shared" si="1"/>
        <v>0.18309859154929578</v>
      </c>
      <c r="C31">
        <v>13</v>
      </c>
    </row>
    <row r="32" spans="1:3" x14ac:dyDescent="0.25">
      <c r="C32">
        <v>71</v>
      </c>
    </row>
    <row r="33" spans="1:3" x14ac:dyDescent="0.25">
      <c r="A33" s="11"/>
    </row>
    <row r="38" spans="1:3" x14ac:dyDescent="0.25">
      <c r="A38">
        <v>2</v>
      </c>
      <c r="B38" s="1">
        <f>C38/75</f>
        <v>0</v>
      </c>
      <c r="C38">
        <v>0</v>
      </c>
    </row>
    <row r="39" spans="1:3" x14ac:dyDescent="0.25">
      <c r="A39">
        <v>3</v>
      </c>
      <c r="B39" s="1">
        <f t="shared" ref="B39:B46" si="2">C39/75</f>
        <v>0</v>
      </c>
      <c r="C39">
        <v>0</v>
      </c>
    </row>
    <row r="40" spans="1:3" x14ac:dyDescent="0.25">
      <c r="A40">
        <v>4</v>
      </c>
      <c r="B40" s="1">
        <f t="shared" si="2"/>
        <v>0</v>
      </c>
      <c r="C40">
        <v>0</v>
      </c>
    </row>
    <row r="41" spans="1:3" x14ac:dyDescent="0.25">
      <c r="A41">
        <v>5</v>
      </c>
      <c r="B41" s="1">
        <f t="shared" si="2"/>
        <v>0</v>
      </c>
      <c r="C41">
        <v>0</v>
      </c>
    </row>
    <row r="42" spans="1:3" x14ac:dyDescent="0.25">
      <c r="A42">
        <v>6</v>
      </c>
      <c r="B42" s="1">
        <f t="shared" si="2"/>
        <v>5.3333333333333337E-2</v>
      </c>
      <c r="C42">
        <v>4</v>
      </c>
    </row>
    <row r="43" spans="1:3" x14ac:dyDescent="0.25">
      <c r="A43">
        <v>7</v>
      </c>
      <c r="B43" s="1">
        <f t="shared" si="2"/>
        <v>0.13333333333333333</v>
      </c>
      <c r="C43">
        <v>10</v>
      </c>
    </row>
    <row r="44" spans="1:3" x14ac:dyDescent="0.25">
      <c r="A44">
        <v>8</v>
      </c>
      <c r="B44" s="1">
        <f t="shared" si="2"/>
        <v>0.26666666666666666</v>
      </c>
      <c r="C44">
        <v>20</v>
      </c>
    </row>
    <row r="45" spans="1:3" x14ac:dyDescent="0.25">
      <c r="A45">
        <v>9</v>
      </c>
      <c r="B45" s="1">
        <f t="shared" si="2"/>
        <v>0.30666666666666664</v>
      </c>
      <c r="C45">
        <v>23</v>
      </c>
    </row>
    <row r="46" spans="1:3" x14ac:dyDescent="0.25">
      <c r="A46">
        <v>10</v>
      </c>
      <c r="B46" s="1">
        <f t="shared" si="2"/>
        <v>0.24</v>
      </c>
      <c r="C46">
        <v>18</v>
      </c>
    </row>
    <row r="47" spans="1:3" x14ac:dyDescent="0.25">
      <c r="B47" s="11"/>
      <c r="C47">
        <v>75</v>
      </c>
    </row>
    <row r="48" spans="1:3" x14ac:dyDescent="0.25">
      <c r="A48" s="11"/>
    </row>
    <row r="53" spans="1:3" x14ac:dyDescent="0.25">
      <c r="A53">
        <v>2</v>
      </c>
      <c r="B53" s="1">
        <f>C53/75</f>
        <v>0</v>
      </c>
      <c r="C53">
        <v>0</v>
      </c>
    </row>
    <row r="54" spans="1:3" x14ac:dyDescent="0.25">
      <c r="A54">
        <v>3</v>
      </c>
      <c r="B54" s="1">
        <f t="shared" ref="B54:B61" si="3">C54/75</f>
        <v>0</v>
      </c>
      <c r="C54">
        <v>0</v>
      </c>
    </row>
    <row r="55" spans="1:3" x14ac:dyDescent="0.25">
      <c r="A55">
        <v>4</v>
      </c>
      <c r="B55" s="1">
        <f t="shared" si="3"/>
        <v>0</v>
      </c>
      <c r="C55">
        <v>0</v>
      </c>
    </row>
    <row r="56" spans="1:3" x14ac:dyDescent="0.25">
      <c r="A56">
        <v>5</v>
      </c>
      <c r="B56" s="1">
        <f t="shared" si="3"/>
        <v>0</v>
      </c>
      <c r="C56">
        <v>0</v>
      </c>
    </row>
    <row r="57" spans="1:3" x14ac:dyDescent="0.25">
      <c r="A57">
        <v>6</v>
      </c>
      <c r="B57" s="1">
        <f t="shared" si="3"/>
        <v>2.6666666666666668E-2</v>
      </c>
      <c r="C57">
        <v>2</v>
      </c>
    </row>
    <row r="58" spans="1:3" x14ac:dyDescent="0.25">
      <c r="A58">
        <v>7</v>
      </c>
      <c r="B58" s="1">
        <f t="shared" si="3"/>
        <v>0.17333333333333334</v>
      </c>
      <c r="C58">
        <v>13</v>
      </c>
    </row>
    <row r="59" spans="1:3" x14ac:dyDescent="0.25">
      <c r="A59">
        <v>8</v>
      </c>
      <c r="B59" s="1">
        <f t="shared" si="3"/>
        <v>0.28000000000000003</v>
      </c>
      <c r="C59">
        <v>21</v>
      </c>
    </row>
    <row r="60" spans="1:3" x14ac:dyDescent="0.25">
      <c r="A60">
        <v>9</v>
      </c>
      <c r="B60" s="1">
        <f t="shared" si="3"/>
        <v>0.30666666666666664</v>
      </c>
      <c r="C60">
        <v>23</v>
      </c>
    </row>
    <row r="61" spans="1:3" x14ac:dyDescent="0.25">
      <c r="A61">
        <v>10</v>
      </c>
      <c r="B61" s="1">
        <f t="shared" si="3"/>
        <v>0.21333333333333335</v>
      </c>
      <c r="C61">
        <v>16</v>
      </c>
    </row>
    <row r="62" spans="1:3" x14ac:dyDescent="0.25">
      <c r="C62">
        <v>75</v>
      </c>
    </row>
    <row r="64" spans="1:3" x14ac:dyDescent="0.25">
      <c r="B64" s="11"/>
    </row>
    <row r="65" spans="1:1" x14ac:dyDescent="0.25">
      <c r="A65" s="11"/>
    </row>
  </sheetData>
  <mergeCells count="2">
    <mergeCell ref="O1:R1"/>
    <mergeCell ref="S1:U1"/>
  </mergeCells>
  <pageMargins left="0.7" right="0.7" top="0.36" bottom="0.46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4"/>
  <sheetViews>
    <sheetView topLeftCell="A82" workbookViewId="0">
      <selection activeCell="P1" sqref="P1"/>
    </sheetView>
  </sheetViews>
  <sheetFormatPr defaultRowHeight="15" x14ac:dyDescent="0.25"/>
  <cols>
    <col min="2" max="2" width="4.7109375" customWidth="1"/>
    <col min="3" max="3" width="4.42578125" customWidth="1"/>
    <col min="18" max="18" width="4.85546875" customWidth="1"/>
    <col min="19" max="19" width="5.5703125" customWidth="1"/>
    <col min="20" max="20" width="4.5703125" customWidth="1"/>
    <col min="21" max="21" width="4" customWidth="1"/>
  </cols>
  <sheetData>
    <row r="1" spans="1:21" ht="29.25" customHeight="1" x14ac:dyDescent="0.35">
      <c r="B1" s="15" t="s">
        <v>6</v>
      </c>
      <c r="C1" s="15"/>
      <c r="D1" s="15"/>
      <c r="E1" s="15"/>
      <c r="F1" s="15"/>
      <c r="G1" s="15"/>
      <c r="H1" s="15"/>
      <c r="K1" s="15"/>
      <c r="L1" s="33" t="s">
        <v>18</v>
      </c>
      <c r="M1" s="29"/>
      <c r="N1" s="29"/>
      <c r="O1" s="29"/>
    </row>
    <row r="3" spans="1:21" x14ac:dyDescent="0.25">
      <c r="B3" t="s">
        <v>12</v>
      </c>
    </row>
    <row r="4" spans="1:21" x14ac:dyDescent="0.25">
      <c r="A4">
        <v>2</v>
      </c>
      <c r="B4" s="1">
        <f>C4/71</f>
        <v>1.4084507042253521E-2</v>
      </c>
      <c r="C4">
        <v>1</v>
      </c>
    </row>
    <row r="5" spans="1:21" x14ac:dyDescent="0.25">
      <c r="A5">
        <v>3</v>
      </c>
      <c r="B5" s="1">
        <f t="shared" ref="B5:B12" si="0">C5/71</f>
        <v>0</v>
      </c>
      <c r="C5">
        <v>0</v>
      </c>
      <c r="P5" s="4"/>
    </row>
    <row r="6" spans="1:21" x14ac:dyDescent="0.25">
      <c r="A6">
        <v>4</v>
      </c>
      <c r="B6" s="1">
        <f t="shared" si="0"/>
        <v>0</v>
      </c>
      <c r="C6">
        <v>0</v>
      </c>
      <c r="P6" s="4"/>
      <c r="S6" s="1"/>
    </row>
    <row r="7" spans="1:21" x14ac:dyDescent="0.25">
      <c r="A7">
        <v>5</v>
      </c>
      <c r="B7" s="1">
        <f t="shared" si="0"/>
        <v>0</v>
      </c>
      <c r="C7">
        <v>0</v>
      </c>
      <c r="P7" s="4"/>
      <c r="S7" s="1"/>
    </row>
    <row r="8" spans="1:21" x14ac:dyDescent="0.25">
      <c r="A8">
        <v>6</v>
      </c>
      <c r="B8" s="1">
        <f t="shared" si="0"/>
        <v>0.11267605633802817</v>
      </c>
      <c r="C8">
        <v>8</v>
      </c>
      <c r="P8" s="4"/>
      <c r="S8" s="1"/>
    </row>
    <row r="9" spans="1:21" x14ac:dyDescent="0.25">
      <c r="A9">
        <v>7</v>
      </c>
      <c r="B9" s="1">
        <f t="shared" si="0"/>
        <v>8.4507042253521125E-2</v>
      </c>
      <c r="C9">
        <v>6</v>
      </c>
      <c r="P9" s="4"/>
      <c r="S9" s="1"/>
    </row>
    <row r="10" spans="1:21" x14ac:dyDescent="0.25">
      <c r="A10">
        <v>8</v>
      </c>
      <c r="B10" s="1">
        <f t="shared" si="0"/>
        <v>0.22535211267605634</v>
      </c>
      <c r="C10">
        <v>16</v>
      </c>
      <c r="P10" s="4"/>
      <c r="S10" s="1"/>
    </row>
    <row r="11" spans="1:21" x14ac:dyDescent="0.25">
      <c r="A11">
        <v>9</v>
      </c>
      <c r="B11" s="1">
        <f t="shared" si="0"/>
        <v>0.323943661971831</v>
      </c>
      <c r="C11">
        <v>23</v>
      </c>
      <c r="P11" s="4"/>
      <c r="S11" s="1"/>
    </row>
    <row r="12" spans="1:21" x14ac:dyDescent="0.25">
      <c r="A12">
        <v>10</v>
      </c>
      <c r="B12" s="1">
        <f t="shared" si="0"/>
        <v>0.23943661971830985</v>
      </c>
      <c r="C12">
        <v>17</v>
      </c>
      <c r="P12" s="4"/>
      <c r="S12" s="1"/>
    </row>
    <row r="13" spans="1:21" x14ac:dyDescent="0.25">
      <c r="C13">
        <v>71</v>
      </c>
      <c r="P13" s="4"/>
      <c r="S13" s="1"/>
    </row>
    <row r="14" spans="1:21" x14ac:dyDescent="0.25">
      <c r="A14" s="11"/>
      <c r="B14" s="12" t="s">
        <v>13</v>
      </c>
      <c r="P14" s="1"/>
      <c r="S14" s="1"/>
    </row>
    <row r="15" spans="1:21" x14ac:dyDescent="0.25">
      <c r="A15">
        <v>2</v>
      </c>
      <c r="B15">
        <f>C15/101</f>
        <v>0</v>
      </c>
      <c r="C15">
        <v>0</v>
      </c>
    </row>
    <row r="16" spans="1:21" x14ac:dyDescent="0.25">
      <c r="A16">
        <v>3</v>
      </c>
      <c r="B16" s="1">
        <f t="shared" ref="B16:B23" si="1">C16/101</f>
        <v>0</v>
      </c>
      <c r="C16">
        <v>0</v>
      </c>
      <c r="O16" s="11"/>
      <c r="R16" s="11"/>
      <c r="U16" s="11"/>
    </row>
    <row r="17" spans="1:19" x14ac:dyDescent="0.25">
      <c r="A17">
        <v>4</v>
      </c>
      <c r="B17" s="1">
        <f t="shared" si="1"/>
        <v>9.9009900990099011E-3</v>
      </c>
      <c r="C17">
        <v>1</v>
      </c>
    </row>
    <row r="18" spans="1:19" x14ac:dyDescent="0.25">
      <c r="A18">
        <v>5</v>
      </c>
      <c r="B18" s="1">
        <f t="shared" si="1"/>
        <v>5.9405940594059403E-2</v>
      </c>
      <c r="C18">
        <v>6</v>
      </c>
    </row>
    <row r="19" spans="1:19" x14ac:dyDescent="0.25">
      <c r="A19">
        <v>6</v>
      </c>
      <c r="B19" s="1">
        <f t="shared" si="1"/>
        <v>0.14851485148514851</v>
      </c>
      <c r="C19">
        <v>15</v>
      </c>
    </row>
    <row r="20" spans="1:19" x14ac:dyDescent="0.25">
      <c r="A20">
        <v>7</v>
      </c>
      <c r="B20" s="1">
        <f t="shared" si="1"/>
        <v>0.22772277227722773</v>
      </c>
      <c r="C20">
        <v>23</v>
      </c>
    </row>
    <row r="21" spans="1:19" x14ac:dyDescent="0.25">
      <c r="A21">
        <v>8</v>
      </c>
      <c r="B21" s="1">
        <f t="shared" si="1"/>
        <v>0.31683168316831684</v>
      </c>
      <c r="C21">
        <v>32</v>
      </c>
    </row>
    <row r="22" spans="1:19" x14ac:dyDescent="0.25">
      <c r="A22">
        <v>9</v>
      </c>
      <c r="B22" s="1">
        <f t="shared" si="1"/>
        <v>0.19801980198019803</v>
      </c>
      <c r="C22">
        <v>20</v>
      </c>
    </row>
    <row r="23" spans="1:19" x14ac:dyDescent="0.25">
      <c r="A23">
        <v>10</v>
      </c>
      <c r="B23" s="1">
        <f t="shared" si="1"/>
        <v>3.9603960396039604E-2</v>
      </c>
      <c r="C23">
        <v>4</v>
      </c>
    </row>
    <row r="24" spans="1:19" x14ac:dyDescent="0.25">
      <c r="C24">
        <v>101</v>
      </c>
    </row>
    <row r="27" spans="1:19" x14ac:dyDescent="0.25">
      <c r="B27" t="s">
        <v>12</v>
      </c>
      <c r="S27" s="1"/>
    </row>
    <row r="28" spans="1:19" x14ac:dyDescent="0.25">
      <c r="A28">
        <v>2</v>
      </c>
      <c r="B28" s="1">
        <f>C28/71</f>
        <v>1.4084507042253521E-2</v>
      </c>
      <c r="C28">
        <v>1</v>
      </c>
      <c r="S28" s="1"/>
    </row>
    <row r="29" spans="1:19" x14ac:dyDescent="0.25">
      <c r="A29">
        <v>3</v>
      </c>
      <c r="B29" s="1">
        <f t="shared" ref="B29:B36" si="2">C29/71</f>
        <v>0</v>
      </c>
      <c r="C29">
        <v>0</v>
      </c>
      <c r="S29" s="1"/>
    </row>
    <row r="30" spans="1:19" x14ac:dyDescent="0.25">
      <c r="A30">
        <v>4</v>
      </c>
      <c r="B30" s="1">
        <f t="shared" si="2"/>
        <v>0</v>
      </c>
      <c r="C30">
        <v>0</v>
      </c>
      <c r="S30" s="1"/>
    </row>
    <row r="31" spans="1:19" x14ac:dyDescent="0.25">
      <c r="A31">
        <v>5</v>
      </c>
      <c r="B31" s="1">
        <f t="shared" si="2"/>
        <v>8.4507042253521125E-2</v>
      </c>
      <c r="C31">
        <v>6</v>
      </c>
      <c r="S31" s="1"/>
    </row>
    <row r="32" spans="1:19" x14ac:dyDescent="0.25">
      <c r="A32">
        <v>6</v>
      </c>
      <c r="B32" s="1">
        <f t="shared" si="2"/>
        <v>9.8591549295774641E-2</v>
      </c>
      <c r="C32">
        <v>7</v>
      </c>
      <c r="S32" s="1"/>
    </row>
    <row r="33" spans="1:19" x14ac:dyDescent="0.25">
      <c r="A33">
        <v>7</v>
      </c>
      <c r="B33" s="1">
        <f t="shared" si="2"/>
        <v>0.18309859154929578</v>
      </c>
      <c r="C33">
        <v>13</v>
      </c>
      <c r="S33" s="1"/>
    </row>
    <row r="34" spans="1:19" x14ac:dyDescent="0.25">
      <c r="A34">
        <v>8</v>
      </c>
      <c r="B34" s="1">
        <f t="shared" si="2"/>
        <v>8.4507042253521125E-2</v>
      </c>
      <c r="C34">
        <v>6</v>
      </c>
      <c r="S34" s="1"/>
    </row>
    <row r="35" spans="1:19" x14ac:dyDescent="0.25">
      <c r="A35">
        <v>9</v>
      </c>
      <c r="B35" s="1">
        <f t="shared" si="2"/>
        <v>0.12676056338028169</v>
      </c>
      <c r="C35">
        <v>9</v>
      </c>
      <c r="S35" s="1"/>
    </row>
    <row r="36" spans="1:19" x14ac:dyDescent="0.25">
      <c r="A36">
        <v>10</v>
      </c>
      <c r="B36" s="1">
        <f t="shared" si="2"/>
        <v>0.40845070422535212</v>
      </c>
      <c r="C36">
        <v>29</v>
      </c>
    </row>
    <row r="37" spans="1:19" x14ac:dyDescent="0.25">
      <c r="C37">
        <v>71</v>
      </c>
      <c r="R37" s="11"/>
    </row>
    <row r="38" spans="1:19" x14ac:dyDescent="0.25">
      <c r="A38" s="11"/>
      <c r="B38" s="3"/>
    </row>
    <row r="39" spans="1:19" x14ac:dyDescent="0.25">
      <c r="B39" t="s">
        <v>13</v>
      </c>
    </row>
    <row r="40" spans="1:19" x14ac:dyDescent="0.25">
      <c r="A40">
        <v>2</v>
      </c>
      <c r="B40">
        <f>C40/95</f>
        <v>0</v>
      </c>
      <c r="C40">
        <v>0</v>
      </c>
    </row>
    <row r="41" spans="1:19" x14ac:dyDescent="0.25">
      <c r="A41">
        <v>3</v>
      </c>
      <c r="B41" s="1">
        <f t="shared" ref="B41:B48" si="3">C41/95</f>
        <v>4.2105263157894736E-2</v>
      </c>
      <c r="C41">
        <v>4</v>
      </c>
    </row>
    <row r="42" spans="1:19" x14ac:dyDescent="0.25">
      <c r="A42">
        <v>4</v>
      </c>
      <c r="B42" s="1">
        <f t="shared" si="3"/>
        <v>0.1368421052631579</v>
      </c>
      <c r="C42">
        <v>13</v>
      </c>
    </row>
    <row r="43" spans="1:19" x14ac:dyDescent="0.25">
      <c r="A43">
        <v>5</v>
      </c>
      <c r="B43" s="1">
        <f t="shared" si="3"/>
        <v>0.2</v>
      </c>
      <c r="C43">
        <v>19</v>
      </c>
    </row>
    <row r="44" spans="1:19" x14ac:dyDescent="0.25">
      <c r="A44">
        <v>6</v>
      </c>
      <c r="B44" s="1">
        <f t="shared" si="3"/>
        <v>0.18947368421052632</v>
      </c>
      <c r="C44">
        <v>18</v>
      </c>
    </row>
    <row r="45" spans="1:19" x14ac:dyDescent="0.25">
      <c r="A45">
        <v>7</v>
      </c>
      <c r="B45" s="1">
        <f t="shared" si="3"/>
        <v>0.18947368421052632</v>
      </c>
      <c r="C45">
        <v>18</v>
      </c>
    </row>
    <row r="46" spans="1:19" x14ac:dyDescent="0.25">
      <c r="A46">
        <v>8</v>
      </c>
      <c r="B46" s="1">
        <f t="shared" si="3"/>
        <v>0.15789473684210525</v>
      </c>
      <c r="C46">
        <v>15</v>
      </c>
    </row>
    <row r="47" spans="1:19" x14ac:dyDescent="0.25">
      <c r="A47">
        <v>9</v>
      </c>
      <c r="B47" s="1">
        <f t="shared" si="3"/>
        <v>8.4210526315789472E-2</v>
      </c>
      <c r="C47">
        <v>8</v>
      </c>
    </row>
    <row r="48" spans="1:19" x14ac:dyDescent="0.25">
      <c r="A48">
        <v>10</v>
      </c>
      <c r="B48" s="1">
        <f t="shared" si="3"/>
        <v>0</v>
      </c>
      <c r="C48">
        <v>0</v>
      </c>
    </row>
    <row r="49" spans="1:19" x14ac:dyDescent="0.25">
      <c r="C49">
        <v>95</v>
      </c>
    </row>
    <row r="57" spans="1:19" ht="26.25" x14ac:dyDescent="0.4">
      <c r="A57" s="14" t="s">
        <v>7</v>
      </c>
      <c r="B57" s="14"/>
      <c r="C57" s="14"/>
      <c r="D57" s="14"/>
      <c r="E57" s="14"/>
      <c r="F57" s="14"/>
      <c r="G57" s="14"/>
    </row>
    <row r="61" spans="1:19" x14ac:dyDescent="0.25">
      <c r="B61" t="s">
        <v>12</v>
      </c>
    </row>
    <row r="62" spans="1:19" x14ac:dyDescent="0.25">
      <c r="A62">
        <v>2</v>
      </c>
      <c r="B62" s="1">
        <f>C62/71</f>
        <v>0</v>
      </c>
      <c r="C62">
        <v>0</v>
      </c>
      <c r="P62" s="1"/>
      <c r="S62" s="1"/>
    </row>
    <row r="63" spans="1:19" x14ac:dyDescent="0.25">
      <c r="A63">
        <v>3</v>
      </c>
      <c r="B63" s="1">
        <f t="shared" ref="B63:B70" si="4">C63/71</f>
        <v>0</v>
      </c>
      <c r="C63">
        <v>0</v>
      </c>
      <c r="P63" s="1"/>
      <c r="S63" s="1"/>
    </row>
    <row r="64" spans="1:19" x14ac:dyDescent="0.25">
      <c r="A64">
        <v>4</v>
      </c>
      <c r="B64" s="1">
        <f t="shared" si="4"/>
        <v>0</v>
      </c>
      <c r="C64">
        <v>0</v>
      </c>
      <c r="P64" s="1"/>
      <c r="S64" s="1"/>
    </row>
    <row r="65" spans="1:19" x14ac:dyDescent="0.25">
      <c r="A65">
        <v>5</v>
      </c>
      <c r="B65" s="1">
        <f t="shared" si="4"/>
        <v>0</v>
      </c>
      <c r="C65">
        <v>0</v>
      </c>
      <c r="P65" s="1"/>
      <c r="S65" s="1"/>
    </row>
    <row r="66" spans="1:19" x14ac:dyDescent="0.25">
      <c r="A66">
        <v>6</v>
      </c>
      <c r="B66" s="1">
        <f t="shared" si="4"/>
        <v>7.0422535211267609E-2</v>
      </c>
      <c r="C66">
        <v>5</v>
      </c>
      <c r="P66" s="1"/>
      <c r="S66" s="1"/>
    </row>
    <row r="67" spans="1:19" x14ac:dyDescent="0.25">
      <c r="A67">
        <v>7</v>
      </c>
      <c r="B67" s="1">
        <f t="shared" si="4"/>
        <v>5.6338028169014086E-2</v>
      </c>
      <c r="C67">
        <v>4</v>
      </c>
      <c r="P67" s="1"/>
      <c r="S67" s="1"/>
    </row>
    <row r="68" spans="1:19" x14ac:dyDescent="0.25">
      <c r="A68">
        <v>8</v>
      </c>
      <c r="B68" s="1">
        <f t="shared" si="4"/>
        <v>0.16901408450704225</v>
      </c>
      <c r="C68">
        <v>12</v>
      </c>
      <c r="P68" s="1"/>
      <c r="S68" s="1"/>
    </row>
    <row r="69" spans="1:19" x14ac:dyDescent="0.25">
      <c r="A69">
        <v>9</v>
      </c>
      <c r="B69" s="1">
        <f t="shared" si="4"/>
        <v>0.39436619718309857</v>
      </c>
      <c r="C69">
        <v>28</v>
      </c>
      <c r="P69" s="1"/>
      <c r="S69" s="1"/>
    </row>
    <row r="70" spans="1:19" x14ac:dyDescent="0.25">
      <c r="A70">
        <v>10</v>
      </c>
      <c r="B70" s="1">
        <f t="shared" si="4"/>
        <v>0.30985915492957744</v>
      </c>
      <c r="C70">
        <v>22</v>
      </c>
      <c r="P70" s="1"/>
      <c r="S70" s="1"/>
    </row>
    <row r="71" spans="1:19" x14ac:dyDescent="0.25">
      <c r="C71">
        <v>71</v>
      </c>
    </row>
    <row r="74" spans="1:19" x14ac:dyDescent="0.25">
      <c r="B74" s="1"/>
      <c r="P74" s="1"/>
      <c r="S74" s="1"/>
    </row>
    <row r="75" spans="1:19" x14ac:dyDescent="0.25">
      <c r="B75" s="1" t="s">
        <v>14</v>
      </c>
      <c r="P75" s="1"/>
      <c r="S75" s="1"/>
    </row>
    <row r="76" spans="1:19" x14ac:dyDescent="0.25">
      <c r="A76">
        <v>2</v>
      </c>
      <c r="B76" s="1">
        <f>C76/96</f>
        <v>0</v>
      </c>
      <c r="C76">
        <v>0</v>
      </c>
      <c r="P76" s="1"/>
      <c r="S76" s="1"/>
    </row>
    <row r="77" spans="1:19" x14ac:dyDescent="0.25">
      <c r="A77">
        <v>3</v>
      </c>
      <c r="B77" s="1">
        <f t="shared" ref="B77:B84" si="5">C77/96</f>
        <v>0</v>
      </c>
      <c r="C77">
        <v>0</v>
      </c>
      <c r="P77" s="1"/>
      <c r="S77" s="1"/>
    </row>
    <row r="78" spans="1:19" x14ac:dyDescent="0.25">
      <c r="A78">
        <v>4</v>
      </c>
      <c r="B78" s="1">
        <f t="shared" si="5"/>
        <v>0.15625</v>
      </c>
      <c r="C78">
        <v>15</v>
      </c>
      <c r="P78" s="1"/>
      <c r="S78" s="1"/>
    </row>
    <row r="79" spans="1:19" x14ac:dyDescent="0.25">
      <c r="A79">
        <v>5</v>
      </c>
      <c r="B79" s="1">
        <f t="shared" si="5"/>
        <v>0.17708333333333334</v>
      </c>
      <c r="C79">
        <v>17</v>
      </c>
      <c r="P79" s="1"/>
      <c r="S79" s="1"/>
    </row>
    <row r="80" spans="1:19" x14ac:dyDescent="0.25">
      <c r="A80">
        <v>6</v>
      </c>
      <c r="B80" s="1">
        <f t="shared" si="5"/>
        <v>0.20833333333333334</v>
      </c>
      <c r="C80">
        <v>20</v>
      </c>
      <c r="P80" s="1"/>
      <c r="S80" s="1"/>
    </row>
    <row r="81" spans="1:19" x14ac:dyDescent="0.25">
      <c r="A81">
        <v>7</v>
      </c>
      <c r="B81" s="1">
        <f t="shared" si="5"/>
        <v>0.16666666666666666</v>
      </c>
      <c r="C81">
        <v>16</v>
      </c>
      <c r="S81" s="1"/>
    </row>
    <row r="82" spans="1:19" x14ac:dyDescent="0.25">
      <c r="A82">
        <v>8</v>
      </c>
      <c r="B82" s="1">
        <f t="shared" si="5"/>
        <v>0.16666666666666666</v>
      </c>
      <c r="C82">
        <v>16</v>
      </c>
      <c r="S82" s="1"/>
    </row>
    <row r="83" spans="1:19" x14ac:dyDescent="0.25">
      <c r="A83">
        <v>9</v>
      </c>
      <c r="B83" s="1">
        <f t="shared" si="5"/>
        <v>0.125</v>
      </c>
      <c r="C83">
        <v>12</v>
      </c>
      <c r="S83" s="1"/>
    </row>
    <row r="84" spans="1:19" x14ac:dyDescent="0.25">
      <c r="A84">
        <v>10</v>
      </c>
      <c r="B84" s="1">
        <f t="shared" si="5"/>
        <v>0</v>
      </c>
      <c r="C84">
        <v>0</v>
      </c>
    </row>
    <row r="85" spans="1:19" x14ac:dyDescent="0.25">
      <c r="C85">
        <v>96</v>
      </c>
    </row>
    <row r="90" spans="1:19" x14ac:dyDescent="0.25">
      <c r="B90" t="s">
        <v>15</v>
      </c>
    </row>
    <row r="91" spans="1:19" x14ac:dyDescent="0.25">
      <c r="A91">
        <v>2</v>
      </c>
      <c r="B91">
        <f>C91/71</f>
        <v>0</v>
      </c>
      <c r="C91">
        <v>0</v>
      </c>
    </row>
    <row r="92" spans="1:19" x14ac:dyDescent="0.25">
      <c r="A92">
        <v>3</v>
      </c>
      <c r="B92">
        <f t="shared" ref="B92:B99" si="6">C92/71</f>
        <v>0</v>
      </c>
      <c r="C92">
        <v>0</v>
      </c>
    </row>
    <row r="93" spans="1:19" x14ac:dyDescent="0.25">
      <c r="A93">
        <v>4</v>
      </c>
      <c r="B93">
        <f t="shared" si="6"/>
        <v>0</v>
      </c>
      <c r="C93">
        <v>0</v>
      </c>
    </row>
    <row r="94" spans="1:19" x14ac:dyDescent="0.25">
      <c r="A94">
        <v>5</v>
      </c>
      <c r="B94">
        <f t="shared" si="6"/>
        <v>0</v>
      </c>
      <c r="C94">
        <v>0</v>
      </c>
    </row>
    <row r="95" spans="1:19" x14ac:dyDescent="0.25">
      <c r="A95">
        <v>6</v>
      </c>
      <c r="B95" s="1">
        <f t="shared" si="6"/>
        <v>9.8591549295774641E-2</v>
      </c>
      <c r="C95">
        <v>7</v>
      </c>
    </row>
    <row r="96" spans="1:19" x14ac:dyDescent="0.25">
      <c r="A96">
        <v>7</v>
      </c>
      <c r="B96" s="1">
        <f t="shared" si="6"/>
        <v>8.4507042253521125E-2</v>
      </c>
      <c r="C96">
        <v>6</v>
      </c>
      <c r="P96" s="11"/>
    </row>
    <row r="97" spans="1:19" x14ac:dyDescent="0.25">
      <c r="A97">
        <v>8</v>
      </c>
      <c r="B97" s="1">
        <f t="shared" si="6"/>
        <v>0.30985915492957744</v>
      </c>
      <c r="C97">
        <v>22</v>
      </c>
    </row>
    <row r="98" spans="1:19" x14ac:dyDescent="0.25">
      <c r="A98">
        <v>9</v>
      </c>
      <c r="B98" s="1">
        <f t="shared" si="6"/>
        <v>0.36619718309859156</v>
      </c>
      <c r="C98">
        <v>26</v>
      </c>
      <c r="S98" s="3"/>
    </row>
    <row r="99" spans="1:19" x14ac:dyDescent="0.25">
      <c r="A99">
        <v>10</v>
      </c>
      <c r="B99" s="1">
        <f t="shared" si="6"/>
        <v>0.14084507042253522</v>
      </c>
      <c r="C99">
        <v>10</v>
      </c>
    </row>
    <row r="100" spans="1:19" x14ac:dyDescent="0.25">
      <c r="B100" s="1"/>
      <c r="C100">
        <v>71</v>
      </c>
    </row>
    <row r="101" spans="1:19" x14ac:dyDescent="0.25">
      <c r="B101" s="1"/>
    </row>
    <row r="102" spans="1:19" x14ac:dyDescent="0.25">
      <c r="B102" s="1"/>
    </row>
    <row r="103" spans="1:19" x14ac:dyDescent="0.25">
      <c r="B103" s="1"/>
    </row>
    <row r="104" spans="1:19" x14ac:dyDescent="0.25">
      <c r="B104" s="1" t="s">
        <v>16</v>
      </c>
    </row>
    <row r="105" spans="1:19" x14ac:dyDescent="0.25">
      <c r="A105">
        <v>2</v>
      </c>
      <c r="B105" s="1">
        <f>C105/104</f>
        <v>0</v>
      </c>
      <c r="C105">
        <v>0</v>
      </c>
    </row>
    <row r="106" spans="1:19" x14ac:dyDescent="0.25">
      <c r="A106">
        <v>3</v>
      </c>
      <c r="B106" s="1">
        <f t="shared" ref="B106:B113" si="7">C106/104</f>
        <v>0</v>
      </c>
      <c r="C106">
        <v>0</v>
      </c>
    </row>
    <row r="107" spans="1:19" x14ac:dyDescent="0.25">
      <c r="A107">
        <v>4</v>
      </c>
      <c r="B107" s="1">
        <f t="shared" si="7"/>
        <v>0</v>
      </c>
      <c r="C107">
        <v>0</v>
      </c>
    </row>
    <row r="108" spans="1:19" x14ac:dyDescent="0.25">
      <c r="A108" s="12">
        <v>5</v>
      </c>
      <c r="B108" s="27">
        <f t="shared" si="7"/>
        <v>1.9230769230769232E-2</v>
      </c>
      <c r="C108" s="28">
        <v>2</v>
      </c>
    </row>
    <row r="109" spans="1:19" x14ac:dyDescent="0.25">
      <c r="A109">
        <v>6</v>
      </c>
      <c r="B109" s="1">
        <f t="shared" si="7"/>
        <v>8.6538461538461536E-2</v>
      </c>
      <c r="C109">
        <v>9</v>
      </c>
    </row>
    <row r="110" spans="1:19" x14ac:dyDescent="0.25">
      <c r="A110">
        <v>7</v>
      </c>
      <c r="B110" s="1">
        <f t="shared" si="7"/>
        <v>0.32692307692307693</v>
      </c>
      <c r="C110">
        <v>34</v>
      </c>
    </row>
    <row r="111" spans="1:19" x14ac:dyDescent="0.25">
      <c r="A111">
        <v>8</v>
      </c>
      <c r="B111" s="1">
        <f t="shared" si="7"/>
        <v>0.43269230769230771</v>
      </c>
      <c r="C111">
        <v>45</v>
      </c>
    </row>
    <row r="112" spans="1:19" x14ac:dyDescent="0.25">
      <c r="A112">
        <v>9</v>
      </c>
      <c r="B112" s="1">
        <f t="shared" si="7"/>
        <v>0.13461538461538461</v>
      </c>
      <c r="C112">
        <v>14</v>
      </c>
    </row>
    <row r="113" spans="1:3" x14ac:dyDescent="0.25">
      <c r="A113">
        <v>10</v>
      </c>
      <c r="B113" s="1">
        <f t="shared" si="7"/>
        <v>0</v>
      </c>
      <c r="C113">
        <v>0</v>
      </c>
    </row>
    <row r="114" spans="1:3" x14ac:dyDescent="0.25">
      <c r="B114" s="1"/>
      <c r="C114">
        <v>104</v>
      </c>
    </row>
  </sheetData>
  <mergeCells count="1">
    <mergeCell ref="L1:O1"/>
  </mergeCells>
  <pageMargins left="0.28999999999999998" right="0.16" top="0.46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tabSelected="1" workbookViewId="0">
      <selection activeCell="R1" sqref="R1:T1"/>
    </sheetView>
  </sheetViews>
  <sheetFormatPr defaultRowHeight="15" x14ac:dyDescent="0.25"/>
  <cols>
    <col min="1" max="1" width="3.7109375" customWidth="1"/>
    <col min="2" max="2" width="4.28515625" customWidth="1"/>
    <col min="3" max="3" width="3.42578125" customWidth="1"/>
    <col min="4" max="4" width="4.42578125" customWidth="1"/>
  </cols>
  <sheetData>
    <row r="1" spans="1:20" ht="18" customHeight="1" x14ac:dyDescent="0.35">
      <c r="M1" s="15" t="s">
        <v>8</v>
      </c>
      <c r="N1" s="15"/>
      <c r="O1" s="15"/>
      <c r="R1" s="29" t="s">
        <v>18</v>
      </c>
      <c r="S1" s="29"/>
      <c r="T1" s="29"/>
    </row>
    <row r="2" spans="1:20" ht="23.25" x14ac:dyDescent="0.35">
      <c r="E2" s="15" t="s">
        <v>8</v>
      </c>
    </row>
    <row r="6" spans="1:20" x14ac:dyDescent="0.25">
      <c r="A6">
        <v>2</v>
      </c>
      <c r="B6" s="1">
        <f>C6/62</f>
        <v>0</v>
      </c>
      <c r="C6">
        <v>0</v>
      </c>
    </row>
    <row r="7" spans="1:20" x14ac:dyDescent="0.25">
      <c r="A7">
        <v>3</v>
      </c>
      <c r="B7" s="1">
        <f t="shared" ref="B7:B14" si="0">C7/62</f>
        <v>0</v>
      </c>
      <c r="C7">
        <v>0</v>
      </c>
    </row>
    <row r="8" spans="1:20" x14ac:dyDescent="0.25">
      <c r="A8">
        <v>4</v>
      </c>
      <c r="B8" s="1">
        <f t="shared" si="0"/>
        <v>1.6129032258064516E-2</v>
      </c>
      <c r="C8">
        <v>1</v>
      </c>
    </row>
    <row r="9" spans="1:20" x14ac:dyDescent="0.25">
      <c r="A9">
        <v>5</v>
      </c>
      <c r="B9" s="1">
        <f t="shared" si="0"/>
        <v>3.2258064516129031E-2</v>
      </c>
      <c r="C9">
        <v>2</v>
      </c>
    </row>
    <row r="10" spans="1:20" x14ac:dyDescent="0.25">
      <c r="A10">
        <v>6</v>
      </c>
      <c r="B10" s="1">
        <f t="shared" si="0"/>
        <v>6.4516129032258063E-2</v>
      </c>
      <c r="C10">
        <v>4</v>
      </c>
    </row>
    <row r="11" spans="1:20" x14ac:dyDescent="0.25">
      <c r="A11">
        <v>7</v>
      </c>
      <c r="B11" s="1">
        <f t="shared" si="0"/>
        <v>0.29032258064516131</v>
      </c>
      <c r="C11">
        <v>18</v>
      </c>
    </row>
    <row r="12" spans="1:20" x14ac:dyDescent="0.25">
      <c r="A12">
        <v>8</v>
      </c>
      <c r="B12" s="1">
        <f t="shared" si="0"/>
        <v>0.38709677419354838</v>
      </c>
      <c r="C12">
        <v>24</v>
      </c>
    </row>
    <row r="13" spans="1:20" x14ac:dyDescent="0.25">
      <c r="A13">
        <v>9</v>
      </c>
      <c r="B13" s="1">
        <f t="shared" si="0"/>
        <v>0.20967741935483872</v>
      </c>
      <c r="C13">
        <v>13</v>
      </c>
    </row>
    <row r="14" spans="1:20" x14ac:dyDescent="0.25">
      <c r="A14">
        <v>10</v>
      </c>
      <c r="B14" s="1">
        <f t="shared" si="0"/>
        <v>0</v>
      </c>
      <c r="C14">
        <v>0</v>
      </c>
      <c r="E14" s="1"/>
    </row>
    <row r="15" spans="1:20" x14ac:dyDescent="0.25">
      <c r="C15">
        <v>62</v>
      </c>
    </row>
    <row r="16" spans="1:20" x14ac:dyDescent="0.25">
      <c r="A16" s="11"/>
      <c r="B16" s="3"/>
    </row>
    <row r="17" spans="1:3" x14ac:dyDescent="0.25">
      <c r="A17" s="11"/>
    </row>
    <row r="18" spans="1:3" x14ac:dyDescent="0.25">
      <c r="A18" s="11"/>
    </row>
    <row r="22" spans="1:3" x14ac:dyDescent="0.25">
      <c r="A22">
        <v>2</v>
      </c>
      <c r="B22" s="1">
        <f>C22/58</f>
        <v>3.4482758620689655E-2</v>
      </c>
      <c r="C22">
        <v>2</v>
      </c>
    </row>
    <row r="23" spans="1:3" x14ac:dyDescent="0.25">
      <c r="A23">
        <v>3</v>
      </c>
      <c r="B23" s="1">
        <f t="shared" ref="B23:B30" si="1">C23/58</f>
        <v>0</v>
      </c>
      <c r="C23">
        <v>0</v>
      </c>
    </row>
    <row r="24" spans="1:3" x14ac:dyDescent="0.25">
      <c r="A24">
        <v>4</v>
      </c>
      <c r="B24" s="1">
        <f t="shared" si="1"/>
        <v>3.4482758620689655E-2</v>
      </c>
      <c r="C24">
        <v>2</v>
      </c>
    </row>
    <row r="25" spans="1:3" x14ac:dyDescent="0.25">
      <c r="A25">
        <v>5</v>
      </c>
      <c r="B25" s="1">
        <f t="shared" si="1"/>
        <v>0.10344827586206896</v>
      </c>
      <c r="C25">
        <v>6</v>
      </c>
    </row>
    <row r="26" spans="1:3" x14ac:dyDescent="0.25">
      <c r="A26">
        <v>6</v>
      </c>
      <c r="B26" s="1">
        <f t="shared" si="1"/>
        <v>0.15517241379310345</v>
      </c>
      <c r="C26">
        <v>9</v>
      </c>
    </row>
    <row r="27" spans="1:3" x14ac:dyDescent="0.25">
      <c r="A27">
        <v>7</v>
      </c>
      <c r="B27" s="1">
        <f t="shared" si="1"/>
        <v>0.15517241379310345</v>
      </c>
      <c r="C27">
        <v>9</v>
      </c>
    </row>
    <row r="28" spans="1:3" x14ac:dyDescent="0.25">
      <c r="A28">
        <v>8</v>
      </c>
      <c r="B28" s="1">
        <f t="shared" si="1"/>
        <v>0.20689655172413793</v>
      </c>
      <c r="C28">
        <v>12</v>
      </c>
    </row>
    <row r="29" spans="1:3" x14ac:dyDescent="0.25">
      <c r="A29">
        <v>9</v>
      </c>
      <c r="B29" s="1">
        <f t="shared" si="1"/>
        <v>0.17241379310344829</v>
      </c>
      <c r="C29">
        <v>10</v>
      </c>
    </row>
    <row r="30" spans="1:3" x14ac:dyDescent="0.25">
      <c r="A30">
        <v>10</v>
      </c>
      <c r="B30" s="1">
        <f t="shared" si="1"/>
        <v>0.13793103448275862</v>
      </c>
      <c r="C30">
        <v>8</v>
      </c>
    </row>
    <row r="31" spans="1:3" x14ac:dyDescent="0.25">
      <c r="C31">
        <v>58</v>
      </c>
    </row>
    <row r="32" spans="1:3" x14ac:dyDescent="0.25">
      <c r="A32" s="11"/>
    </row>
    <row r="33" spans="1:3" x14ac:dyDescent="0.25">
      <c r="A33" s="11"/>
    </row>
    <row r="41" spans="1:3" x14ac:dyDescent="0.25">
      <c r="A41">
        <v>2</v>
      </c>
      <c r="B41" s="1">
        <f>C41/60</f>
        <v>0</v>
      </c>
      <c r="C41">
        <v>0</v>
      </c>
    </row>
    <row r="42" spans="1:3" x14ac:dyDescent="0.25">
      <c r="A42">
        <v>3</v>
      </c>
      <c r="B42" s="1">
        <f t="shared" ref="B42:B49" si="2">C42/60</f>
        <v>0</v>
      </c>
      <c r="C42">
        <v>0</v>
      </c>
    </row>
    <row r="43" spans="1:3" x14ac:dyDescent="0.25">
      <c r="A43">
        <v>4</v>
      </c>
      <c r="B43" s="1">
        <f t="shared" si="2"/>
        <v>1.6666666666666666E-2</v>
      </c>
      <c r="C43">
        <v>1</v>
      </c>
    </row>
    <row r="44" spans="1:3" x14ac:dyDescent="0.25">
      <c r="A44">
        <v>5</v>
      </c>
      <c r="B44" s="1">
        <f t="shared" si="2"/>
        <v>0.15</v>
      </c>
      <c r="C44">
        <v>9</v>
      </c>
    </row>
    <row r="45" spans="1:3" x14ac:dyDescent="0.25">
      <c r="A45">
        <v>6</v>
      </c>
      <c r="B45" s="1">
        <f t="shared" si="2"/>
        <v>0.13333333333333333</v>
      </c>
      <c r="C45">
        <v>8</v>
      </c>
    </row>
    <row r="46" spans="1:3" x14ac:dyDescent="0.25">
      <c r="A46">
        <v>7</v>
      </c>
      <c r="B46" s="1">
        <f t="shared" si="2"/>
        <v>0.11666666666666667</v>
      </c>
      <c r="C46">
        <v>7</v>
      </c>
    </row>
    <row r="47" spans="1:3" x14ac:dyDescent="0.25">
      <c r="A47">
        <v>8</v>
      </c>
      <c r="B47" s="1">
        <f t="shared" si="2"/>
        <v>0.25</v>
      </c>
      <c r="C47">
        <v>15</v>
      </c>
    </row>
    <row r="48" spans="1:3" x14ac:dyDescent="0.25">
      <c r="A48">
        <v>9</v>
      </c>
      <c r="B48" s="1">
        <f t="shared" si="2"/>
        <v>0.26666666666666666</v>
      </c>
      <c r="C48">
        <v>16</v>
      </c>
    </row>
    <row r="49" spans="1:3" x14ac:dyDescent="0.25">
      <c r="A49">
        <v>10</v>
      </c>
      <c r="B49" s="1">
        <f t="shared" si="2"/>
        <v>6.6666666666666666E-2</v>
      </c>
      <c r="C49">
        <v>4</v>
      </c>
    </row>
    <row r="50" spans="1:3" x14ac:dyDescent="0.25">
      <c r="C50">
        <v>60</v>
      </c>
    </row>
    <row r="52" spans="1:3" x14ac:dyDescent="0.25">
      <c r="A52" s="11"/>
    </row>
    <row r="53" spans="1:3" x14ac:dyDescent="0.25">
      <c r="A53" s="11"/>
    </row>
    <row r="59" spans="1:3" x14ac:dyDescent="0.25">
      <c r="A59">
        <v>2</v>
      </c>
      <c r="B59" s="1">
        <f>C59/61</f>
        <v>0</v>
      </c>
      <c r="C59">
        <v>0</v>
      </c>
    </row>
    <row r="60" spans="1:3" x14ac:dyDescent="0.25">
      <c r="A60">
        <v>3</v>
      </c>
      <c r="B60" s="1">
        <f t="shared" ref="B60:B67" si="3">C60/61</f>
        <v>0</v>
      </c>
      <c r="C60">
        <v>0</v>
      </c>
    </row>
    <row r="61" spans="1:3" x14ac:dyDescent="0.25">
      <c r="A61">
        <v>4</v>
      </c>
      <c r="B61" s="1">
        <f t="shared" si="3"/>
        <v>0</v>
      </c>
      <c r="C61">
        <v>0</v>
      </c>
    </row>
    <row r="62" spans="1:3" x14ac:dyDescent="0.25">
      <c r="A62">
        <v>5</v>
      </c>
      <c r="B62" s="1">
        <f t="shared" si="3"/>
        <v>3.2786885245901641E-2</v>
      </c>
      <c r="C62">
        <v>2</v>
      </c>
    </row>
    <row r="63" spans="1:3" x14ac:dyDescent="0.25">
      <c r="A63">
        <v>6</v>
      </c>
      <c r="B63" s="1">
        <f t="shared" si="3"/>
        <v>0.11475409836065574</v>
      </c>
      <c r="C63">
        <v>7</v>
      </c>
    </row>
    <row r="64" spans="1:3" x14ac:dyDescent="0.25">
      <c r="A64">
        <v>7</v>
      </c>
      <c r="B64" s="1">
        <f t="shared" si="3"/>
        <v>0.13114754098360656</v>
      </c>
      <c r="C64">
        <v>8</v>
      </c>
    </row>
    <row r="65" spans="1:4" x14ac:dyDescent="0.25">
      <c r="A65">
        <v>8</v>
      </c>
      <c r="B65" s="1">
        <f t="shared" si="3"/>
        <v>0.44262295081967212</v>
      </c>
      <c r="C65">
        <v>27</v>
      </c>
    </row>
    <row r="66" spans="1:4" x14ac:dyDescent="0.25">
      <c r="A66">
        <v>9</v>
      </c>
      <c r="B66" s="1">
        <f t="shared" si="3"/>
        <v>0.27868852459016391</v>
      </c>
      <c r="C66">
        <v>17</v>
      </c>
    </row>
    <row r="67" spans="1:4" x14ac:dyDescent="0.25">
      <c r="A67">
        <v>10</v>
      </c>
      <c r="B67" s="1">
        <f t="shared" si="3"/>
        <v>0</v>
      </c>
      <c r="C67">
        <v>0</v>
      </c>
    </row>
    <row r="68" spans="1:4" x14ac:dyDescent="0.25">
      <c r="C68">
        <v>61</v>
      </c>
    </row>
    <row r="70" spans="1:4" ht="12.75" customHeight="1" x14ac:dyDescent="0.25">
      <c r="A70" s="11"/>
      <c r="B70" s="11"/>
      <c r="D70" s="11"/>
    </row>
  </sheetData>
  <mergeCells count="1">
    <mergeCell ref="R1:T1"/>
  </mergeCells>
  <pageMargins left="0.7" right="0.23" top="0.75" bottom="0.75" header="0.3" footer="0.38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topLeftCell="A7" workbookViewId="0">
      <selection activeCell="Q1" sqref="Q1:S1"/>
    </sheetView>
  </sheetViews>
  <sheetFormatPr defaultRowHeight="15" x14ac:dyDescent="0.25"/>
  <cols>
    <col min="1" max="1" width="3.140625" customWidth="1"/>
    <col min="2" max="2" width="5.85546875" customWidth="1"/>
    <col min="3" max="3" width="3.28515625" customWidth="1"/>
  </cols>
  <sheetData>
    <row r="1" spans="1:19" ht="26.25" x14ac:dyDescent="0.4">
      <c r="E1" s="15" t="s">
        <v>9</v>
      </c>
      <c r="F1" s="15"/>
      <c r="G1" s="15"/>
      <c r="H1" s="15"/>
      <c r="L1" s="14" t="s">
        <v>9</v>
      </c>
      <c r="M1" s="14"/>
      <c r="N1" s="14"/>
      <c r="Q1" s="29" t="s">
        <v>18</v>
      </c>
      <c r="R1" s="29"/>
      <c r="S1" s="29"/>
    </row>
    <row r="2" spans="1:19" ht="21" x14ac:dyDescent="0.35">
      <c r="E2" s="16"/>
    </row>
    <row r="3" spans="1:19" x14ac:dyDescent="0.25">
      <c r="A3">
        <v>2</v>
      </c>
      <c r="B3" s="1">
        <f>C3/66</f>
        <v>0</v>
      </c>
      <c r="C3">
        <v>0</v>
      </c>
    </row>
    <row r="4" spans="1:19" x14ac:dyDescent="0.25">
      <c r="A4">
        <v>3</v>
      </c>
      <c r="B4" s="1">
        <f t="shared" ref="B4:B11" si="0">C4/66</f>
        <v>0</v>
      </c>
      <c r="C4">
        <v>0</v>
      </c>
    </row>
    <row r="5" spans="1:19" x14ac:dyDescent="0.25">
      <c r="A5">
        <v>4</v>
      </c>
      <c r="B5" s="1">
        <f t="shared" si="0"/>
        <v>4.5454545454545456E-2</v>
      </c>
      <c r="C5">
        <v>3</v>
      </c>
    </row>
    <row r="6" spans="1:19" x14ac:dyDescent="0.25">
      <c r="A6">
        <v>5</v>
      </c>
      <c r="B6" s="1">
        <f t="shared" si="0"/>
        <v>6.0606060606060608E-2</v>
      </c>
      <c r="C6">
        <v>4</v>
      </c>
    </row>
    <row r="7" spans="1:19" x14ac:dyDescent="0.25">
      <c r="A7">
        <v>6</v>
      </c>
      <c r="B7" s="1">
        <f t="shared" si="0"/>
        <v>0.12121212121212122</v>
      </c>
      <c r="C7">
        <v>8</v>
      </c>
    </row>
    <row r="8" spans="1:19" x14ac:dyDescent="0.25">
      <c r="A8">
        <v>7</v>
      </c>
      <c r="B8" s="1">
        <f t="shared" si="0"/>
        <v>0.2878787878787879</v>
      </c>
      <c r="C8">
        <v>19</v>
      </c>
    </row>
    <row r="9" spans="1:19" x14ac:dyDescent="0.25">
      <c r="A9">
        <v>8</v>
      </c>
      <c r="B9" s="1">
        <f t="shared" si="0"/>
        <v>0.37878787878787878</v>
      </c>
      <c r="C9">
        <v>25</v>
      </c>
    </row>
    <row r="10" spans="1:19" x14ac:dyDescent="0.25">
      <c r="A10">
        <v>9</v>
      </c>
      <c r="B10" s="1">
        <f t="shared" si="0"/>
        <v>7.575757575757576E-2</v>
      </c>
      <c r="C10">
        <v>5</v>
      </c>
    </row>
    <row r="11" spans="1:19" x14ac:dyDescent="0.25">
      <c r="A11">
        <v>10</v>
      </c>
      <c r="B11" s="1">
        <f t="shared" si="0"/>
        <v>3.0303030303030304E-2</v>
      </c>
      <c r="C11">
        <v>2</v>
      </c>
    </row>
    <row r="12" spans="1:19" x14ac:dyDescent="0.25">
      <c r="C12">
        <v>66</v>
      </c>
    </row>
    <row r="22" spans="1:3" x14ac:dyDescent="0.25">
      <c r="A22">
        <v>2</v>
      </c>
      <c r="B22" s="1">
        <f>C22/60</f>
        <v>0</v>
      </c>
      <c r="C22">
        <v>0</v>
      </c>
    </row>
    <row r="23" spans="1:3" x14ac:dyDescent="0.25">
      <c r="A23">
        <v>3</v>
      </c>
      <c r="B23" s="1">
        <f t="shared" ref="B23:B30" si="1">C23/60</f>
        <v>0.05</v>
      </c>
      <c r="C23">
        <v>3</v>
      </c>
    </row>
    <row r="24" spans="1:3" x14ac:dyDescent="0.25">
      <c r="A24">
        <v>4</v>
      </c>
      <c r="B24" s="1">
        <f t="shared" si="1"/>
        <v>0.18333333333333332</v>
      </c>
      <c r="C24">
        <v>11</v>
      </c>
    </row>
    <row r="25" spans="1:3" x14ac:dyDescent="0.25">
      <c r="A25">
        <v>5</v>
      </c>
      <c r="B25" s="1">
        <f t="shared" si="1"/>
        <v>0.23333333333333334</v>
      </c>
      <c r="C25">
        <v>14</v>
      </c>
    </row>
    <row r="26" spans="1:3" x14ac:dyDescent="0.25">
      <c r="A26">
        <v>6</v>
      </c>
      <c r="B26" s="1">
        <f t="shared" si="1"/>
        <v>0.36666666666666664</v>
      </c>
      <c r="C26">
        <v>22</v>
      </c>
    </row>
    <row r="27" spans="1:3" x14ac:dyDescent="0.25">
      <c r="A27">
        <v>7</v>
      </c>
      <c r="B27" s="1">
        <f t="shared" si="1"/>
        <v>0.11666666666666667</v>
      </c>
      <c r="C27">
        <v>7</v>
      </c>
    </row>
    <row r="28" spans="1:3" x14ac:dyDescent="0.25">
      <c r="A28">
        <v>8</v>
      </c>
      <c r="B28" s="1">
        <f t="shared" si="1"/>
        <v>3.3333333333333333E-2</v>
      </c>
      <c r="C28">
        <v>2</v>
      </c>
    </row>
    <row r="29" spans="1:3" x14ac:dyDescent="0.25">
      <c r="A29">
        <v>9</v>
      </c>
      <c r="B29" s="1">
        <f t="shared" si="1"/>
        <v>1.6666666666666666E-2</v>
      </c>
      <c r="C29">
        <v>1</v>
      </c>
    </row>
    <row r="30" spans="1:3" x14ac:dyDescent="0.25">
      <c r="A30">
        <v>10</v>
      </c>
      <c r="B30" s="1">
        <f t="shared" si="1"/>
        <v>0</v>
      </c>
      <c r="C30">
        <v>0</v>
      </c>
    </row>
    <row r="31" spans="1:3" x14ac:dyDescent="0.25">
      <c r="C31">
        <v>60</v>
      </c>
    </row>
    <row r="41" spans="1:3" x14ac:dyDescent="0.25">
      <c r="A41">
        <v>2</v>
      </c>
      <c r="B41" s="1">
        <f>C41/64</f>
        <v>0</v>
      </c>
      <c r="C41">
        <v>0</v>
      </c>
    </row>
    <row r="42" spans="1:3" x14ac:dyDescent="0.25">
      <c r="A42">
        <v>3</v>
      </c>
      <c r="B42" s="1">
        <f t="shared" ref="B42:B49" si="2">C42/64</f>
        <v>0</v>
      </c>
      <c r="C42">
        <v>0</v>
      </c>
    </row>
    <row r="43" spans="1:3" x14ac:dyDescent="0.25">
      <c r="A43">
        <v>4</v>
      </c>
      <c r="B43" s="1">
        <f t="shared" si="2"/>
        <v>7.8125E-2</v>
      </c>
      <c r="C43">
        <v>5</v>
      </c>
    </row>
    <row r="44" spans="1:3" x14ac:dyDescent="0.25">
      <c r="A44">
        <v>5</v>
      </c>
      <c r="B44" s="1">
        <f t="shared" si="2"/>
        <v>0.25</v>
      </c>
      <c r="C44">
        <v>16</v>
      </c>
    </row>
    <row r="45" spans="1:3" x14ac:dyDescent="0.25">
      <c r="A45">
        <v>6</v>
      </c>
      <c r="B45" s="1">
        <f t="shared" si="2"/>
        <v>0.140625</v>
      </c>
      <c r="C45">
        <v>9</v>
      </c>
    </row>
    <row r="46" spans="1:3" x14ac:dyDescent="0.25">
      <c r="A46">
        <v>7</v>
      </c>
      <c r="B46" s="1">
        <f t="shared" si="2"/>
        <v>0.1875</v>
      </c>
      <c r="C46">
        <v>12</v>
      </c>
    </row>
    <row r="47" spans="1:3" x14ac:dyDescent="0.25">
      <c r="A47">
        <v>8</v>
      </c>
      <c r="B47" s="1">
        <f t="shared" si="2"/>
        <v>0.25</v>
      </c>
      <c r="C47">
        <v>16</v>
      </c>
    </row>
    <row r="48" spans="1:3" x14ac:dyDescent="0.25">
      <c r="A48">
        <v>9</v>
      </c>
      <c r="B48" s="1">
        <f t="shared" si="2"/>
        <v>9.375E-2</v>
      </c>
      <c r="C48">
        <v>6</v>
      </c>
    </row>
    <row r="49" spans="1:3" x14ac:dyDescent="0.25">
      <c r="A49">
        <v>10</v>
      </c>
      <c r="B49" s="1">
        <f t="shared" si="2"/>
        <v>0</v>
      </c>
      <c r="C49">
        <v>0</v>
      </c>
    </row>
    <row r="50" spans="1:3" x14ac:dyDescent="0.25">
      <c r="C50">
        <v>64</v>
      </c>
    </row>
    <row r="60" spans="1:3" x14ac:dyDescent="0.25">
      <c r="A60">
        <v>2</v>
      </c>
      <c r="B60" s="1">
        <f>C60/61</f>
        <v>0</v>
      </c>
      <c r="C60">
        <v>0</v>
      </c>
    </row>
    <row r="61" spans="1:3" x14ac:dyDescent="0.25">
      <c r="A61">
        <v>3</v>
      </c>
      <c r="B61" s="1">
        <f t="shared" ref="B61:B68" si="3">C61/61</f>
        <v>0</v>
      </c>
      <c r="C61">
        <v>0</v>
      </c>
    </row>
    <row r="62" spans="1:3" x14ac:dyDescent="0.25">
      <c r="A62">
        <v>4</v>
      </c>
      <c r="B62" s="1">
        <f t="shared" si="3"/>
        <v>4.9180327868852458E-2</v>
      </c>
      <c r="C62">
        <v>3</v>
      </c>
    </row>
    <row r="63" spans="1:3" x14ac:dyDescent="0.25">
      <c r="A63">
        <v>5</v>
      </c>
      <c r="B63" s="1">
        <f t="shared" si="3"/>
        <v>9.8360655737704916E-2</v>
      </c>
      <c r="C63">
        <v>6</v>
      </c>
    </row>
    <row r="64" spans="1:3" x14ac:dyDescent="0.25">
      <c r="A64">
        <v>6</v>
      </c>
      <c r="B64" s="1">
        <f t="shared" si="3"/>
        <v>0.19672131147540983</v>
      </c>
      <c r="C64">
        <v>12</v>
      </c>
    </row>
    <row r="65" spans="1:3" x14ac:dyDescent="0.25">
      <c r="A65">
        <v>7</v>
      </c>
      <c r="B65" s="1">
        <f t="shared" si="3"/>
        <v>0.36065573770491804</v>
      </c>
      <c r="C65">
        <v>22</v>
      </c>
    </row>
    <row r="66" spans="1:3" x14ac:dyDescent="0.25">
      <c r="A66">
        <v>8</v>
      </c>
      <c r="B66" s="1">
        <f t="shared" si="3"/>
        <v>0.26229508196721313</v>
      </c>
      <c r="C66">
        <v>16</v>
      </c>
    </row>
    <row r="67" spans="1:3" x14ac:dyDescent="0.25">
      <c r="A67">
        <v>9</v>
      </c>
      <c r="B67" s="1">
        <f t="shared" si="3"/>
        <v>3.2786885245901641E-2</v>
      </c>
      <c r="C67">
        <v>2</v>
      </c>
    </row>
    <row r="68" spans="1:3" x14ac:dyDescent="0.25">
      <c r="A68">
        <v>10</v>
      </c>
      <c r="B68" s="1">
        <f t="shared" si="3"/>
        <v>0</v>
      </c>
      <c r="C68">
        <v>0</v>
      </c>
    </row>
    <row r="69" spans="1:3" x14ac:dyDescent="0.25">
      <c r="C69">
        <v>61</v>
      </c>
    </row>
  </sheetData>
  <mergeCells count="1">
    <mergeCell ref="Q1:S1"/>
  </mergeCells>
  <pageMargins left="0.44" right="0.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CL 1 PRIMARIA</vt:lpstr>
      <vt:lpstr>CL 2 PRIMARIA</vt:lpstr>
      <vt:lpstr>CL 3 PRIMARIA</vt:lpstr>
      <vt:lpstr>CL 4 PRIMARIA</vt:lpstr>
      <vt:lpstr>CL 5 PR-CL1 SEC</vt:lpstr>
      <vt:lpstr>CL 2 SEC</vt:lpstr>
      <vt:lpstr>CL3 SEC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2017-06-21T05:41:36Z</dcterms:modified>
</cp:coreProperties>
</file>