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240" yWindow="105" windowWidth="14805" windowHeight="8010"/>
  </bookViews>
  <sheets>
    <sheet name="CL 1 PRIMARIA" sheetId="7" r:id="rId1"/>
    <sheet name="CL 2 PRIMARIA" sheetId="1" r:id="rId2"/>
    <sheet name="CL 3 PRIMARIA" sheetId="2" r:id="rId3"/>
    <sheet name="CL 4 PRIMARIA" sheetId="3" r:id="rId4"/>
    <sheet name="CL 5 PR-CL1 SEC" sheetId="4" r:id="rId5"/>
    <sheet name="CL 2 SEC" sheetId="5" r:id="rId6"/>
    <sheet name="CL3 SEC" sheetId="6" r:id="rId7"/>
  </sheets>
  <calcPr calcId="171027"/>
</workbook>
</file>

<file path=xl/calcChain.xml><?xml version="1.0" encoding="utf-8"?>
<calcChain xmlns="http://schemas.openxmlformats.org/spreadsheetml/2006/main">
  <c r="B59" i="3" l="1"/>
  <c r="B58" i="3"/>
  <c r="B57" i="3"/>
  <c r="B56" i="3"/>
  <c r="B55" i="3"/>
  <c r="B54" i="3"/>
  <c r="B53" i="3"/>
  <c r="B52" i="3"/>
  <c r="B51" i="3"/>
  <c r="B68" i="6"/>
  <c r="B67" i="6"/>
  <c r="B66" i="6"/>
  <c r="B65" i="6"/>
  <c r="B64" i="6"/>
  <c r="B63" i="6"/>
  <c r="B62" i="6"/>
  <c r="B61" i="6"/>
  <c r="B60" i="6"/>
  <c r="B49" i="6"/>
  <c r="B48" i="6"/>
  <c r="B47" i="6"/>
  <c r="B46" i="6"/>
  <c r="B45" i="6"/>
  <c r="B44" i="6"/>
  <c r="B43" i="6"/>
  <c r="B42" i="6"/>
  <c r="B41" i="6"/>
  <c r="B30" i="6"/>
  <c r="B29" i="6"/>
  <c r="B28" i="6"/>
  <c r="B27" i="6"/>
  <c r="B26" i="6"/>
  <c r="B25" i="6"/>
  <c r="B24" i="6"/>
  <c r="B23" i="6"/>
  <c r="B22" i="6"/>
  <c r="B10" i="6"/>
  <c r="B9" i="6"/>
  <c r="B8" i="6"/>
  <c r="B7" i="6"/>
  <c r="B6" i="6"/>
  <c r="B5" i="6"/>
  <c r="B4" i="6"/>
  <c r="B3" i="6"/>
  <c r="B2" i="6"/>
  <c r="B67" i="5"/>
  <c r="B66" i="5"/>
  <c r="B65" i="5"/>
  <c r="B64" i="5"/>
  <c r="B63" i="5"/>
  <c r="B62" i="5"/>
  <c r="B61" i="5"/>
  <c r="B60" i="5"/>
  <c r="B59" i="5"/>
  <c r="B49" i="5"/>
  <c r="B48" i="5"/>
  <c r="B47" i="5"/>
  <c r="B46" i="5"/>
  <c r="B45" i="5"/>
  <c r="B44" i="5"/>
  <c r="B43" i="5"/>
  <c r="B42" i="5"/>
  <c r="B41" i="5"/>
  <c r="B30" i="5"/>
  <c r="B29" i="5"/>
  <c r="B28" i="5"/>
  <c r="B27" i="5"/>
  <c r="B26" i="5"/>
  <c r="B25" i="5"/>
  <c r="B24" i="5"/>
  <c r="B23" i="5"/>
  <c r="B22" i="5"/>
  <c r="B12" i="5"/>
  <c r="B11" i="5"/>
  <c r="B10" i="5"/>
  <c r="B9" i="5"/>
  <c r="B8" i="5"/>
  <c r="B7" i="5"/>
  <c r="B6" i="5"/>
  <c r="B5" i="5"/>
  <c r="B4" i="5"/>
  <c r="B63" i="4"/>
  <c r="B62" i="4"/>
  <c r="B61" i="4"/>
  <c r="B60" i="4"/>
  <c r="B59" i="4"/>
  <c r="B58" i="4"/>
  <c r="B57" i="4"/>
  <c r="B56" i="4"/>
  <c r="B55" i="4"/>
  <c r="X48" i="4"/>
  <c r="B47" i="4"/>
  <c r="B46" i="4"/>
  <c r="B45" i="4"/>
  <c r="B44" i="4"/>
  <c r="B43" i="4"/>
  <c r="B42" i="4"/>
  <c r="B41" i="4"/>
  <c r="B40" i="4"/>
  <c r="B39" i="4"/>
  <c r="C48" i="4"/>
  <c r="B30" i="4"/>
  <c r="B29" i="4"/>
  <c r="B28" i="4"/>
  <c r="B27" i="4"/>
  <c r="B26" i="4"/>
  <c r="B25" i="4"/>
  <c r="B24" i="4"/>
  <c r="B23" i="4"/>
  <c r="B22" i="4"/>
  <c r="X13" i="4"/>
  <c r="B10" i="4"/>
  <c r="B9" i="4"/>
  <c r="B8" i="4"/>
  <c r="B7" i="4"/>
  <c r="B6" i="4"/>
  <c r="B5" i="4"/>
  <c r="B4" i="4"/>
  <c r="B3" i="4"/>
  <c r="B2" i="4"/>
  <c r="B44" i="3"/>
  <c r="B43" i="3"/>
  <c r="B42" i="3"/>
  <c r="B41" i="3"/>
  <c r="B40" i="3"/>
  <c r="B39" i="3"/>
  <c r="B38" i="3"/>
  <c r="B37" i="3"/>
  <c r="B36" i="3"/>
  <c r="C45" i="3"/>
  <c r="B22" i="3"/>
  <c r="B29" i="3"/>
  <c r="B28" i="3"/>
  <c r="B27" i="3"/>
  <c r="B26" i="3"/>
  <c r="B25" i="3"/>
  <c r="B24" i="3"/>
  <c r="B23" i="3"/>
  <c r="B21" i="3"/>
  <c r="B10" i="3"/>
  <c r="B9" i="3"/>
  <c r="B8" i="3"/>
  <c r="B7" i="3"/>
  <c r="B6" i="3"/>
  <c r="B5" i="3"/>
  <c r="B4" i="3"/>
  <c r="B3" i="3"/>
  <c r="B2" i="3"/>
  <c r="B59" i="2" l="1"/>
  <c r="B58" i="2"/>
  <c r="B57" i="2"/>
  <c r="B56" i="2"/>
  <c r="B55" i="2"/>
  <c r="B54" i="2"/>
  <c r="B53" i="2"/>
  <c r="B52" i="2"/>
  <c r="B51" i="2"/>
  <c r="C60" i="2"/>
  <c r="B42" i="2"/>
  <c r="B41" i="2"/>
  <c r="B40" i="2"/>
  <c r="B39" i="2"/>
  <c r="B38" i="2"/>
  <c r="B37" i="2"/>
  <c r="B36" i="2"/>
  <c r="B35" i="2"/>
  <c r="B34" i="2"/>
  <c r="C43" i="2"/>
  <c r="B28" i="2"/>
  <c r="B27" i="2"/>
  <c r="B26" i="2"/>
  <c r="B25" i="2"/>
  <c r="B24" i="2"/>
  <c r="B23" i="2"/>
  <c r="B22" i="2"/>
  <c r="B21" i="2"/>
  <c r="B20" i="2"/>
  <c r="B60" i="1"/>
  <c r="B9" i="2"/>
  <c r="B8" i="2"/>
  <c r="B7" i="2"/>
  <c r="B6" i="2"/>
  <c r="B5" i="2"/>
  <c r="B4" i="2"/>
  <c r="B3" i="2"/>
  <c r="B2" i="2"/>
  <c r="B1" i="2"/>
  <c r="B61" i="1"/>
  <c r="B59" i="1"/>
  <c r="B58" i="1"/>
  <c r="B57" i="1"/>
  <c r="B56" i="1"/>
  <c r="B55" i="1"/>
  <c r="B54" i="1"/>
  <c r="B53" i="1"/>
  <c r="B43" i="1"/>
  <c r="B42" i="1"/>
  <c r="B41" i="1"/>
  <c r="B40" i="1"/>
  <c r="B39" i="1"/>
  <c r="B38" i="1"/>
  <c r="B37" i="1"/>
  <c r="B36" i="1"/>
  <c r="B35" i="1"/>
  <c r="B26" i="1" l="1"/>
  <c r="B25" i="1"/>
  <c r="B24" i="1"/>
  <c r="B23" i="1"/>
  <c r="B22" i="1"/>
  <c r="B21" i="1"/>
  <c r="B20" i="1"/>
  <c r="B19" i="1"/>
  <c r="B18" i="1"/>
  <c r="C27" i="1"/>
  <c r="B12" i="1" l="1"/>
  <c r="B11" i="1"/>
  <c r="B10" i="1"/>
  <c r="B9" i="1"/>
  <c r="B8" i="1"/>
  <c r="B7" i="1"/>
  <c r="B6" i="1"/>
  <c r="B5" i="1"/>
  <c r="B4" i="1"/>
  <c r="B53" i="7" l="1"/>
  <c r="B52" i="7"/>
  <c r="B51" i="7"/>
  <c r="B50" i="7"/>
  <c r="B49" i="7"/>
  <c r="B48" i="7"/>
  <c r="B47" i="7"/>
  <c r="B46" i="7"/>
  <c r="C54" i="7"/>
  <c r="B45" i="7"/>
  <c r="B33" i="7"/>
  <c r="B32" i="7"/>
  <c r="B31" i="7"/>
  <c r="B30" i="7"/>
  <c r="B29" i="7"/>
  <c r="B28" i="7"/>
  <c r="B27" i="7"/>
  <c r="B26" i="7"/>
  <c r="B25" i="7"/>
  <c r="B19" i="7" l="1"/>
  <c r="B18" i="7"/>
  <c r="B17" i="7"/>
  <c r="B16" i="7"/>
  <c r="B15" i="7"/>
  <c r="B14" i="7"/>
  <c r="B13" i="7"/>
  <c r="B12" i="7"/>
  <c r="B11" i="7"/>
  <c r="W55" i="4"/>
  <c r="W39" i="4"/>
  <c r="W54" i="4"/>
  <c r="W62" i="4"/>
  <c r="W4" i="4"/>
</calcChain>
</file>

<file path=xl/sharedStrings.xml><?xml version="1.0" encoding="utf-8"?>
<sst xmlns="http://schemas.openxmlformats.org/spreadsheetml/2006/main" count="9" uniqueCount="9">
  <si>
    <t xml:space="preserve">     </t>
  </si>
  <si>
    <t>PRIMARIA CLASSI TERZE</t>
  </si>
  <si>
    <t>PRIMARIA PRIME CLASSI</t>
  </si>
  <si>
    <t xml:space="preserve">                                                      I.C.LEONARDO DA VINCI MISTERBIANCO</t>
  </si>
  <si>
    <t xml:space="preserve">                                  PRIMARIA CLASSI SECONDE</t>
  </si>
  <si>
    <t>AREA VALUTAZIONE: TEST D'INGRESSO A.S. 2016/2017</t>
  </si>
  <si>
    <t>tot 104</t>
  </si>
  <si>
    <t>tot 103</t>
  </si>
  <si>
    <t>PRIMARIA   CLASSI   QUARTE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</si>
</sst>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applyAlignment="1"/>
    <xf numFmtId="0" fontId="0" fillId="0" borderId="0" xfId="0" applyNumberFormat="1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>
      <alignment horizontal="center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1" xfId="0" applyFont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10" fillId="2" borderId="0" xfId="0" applyFont="1" applyFill="1" applyBorder="1" applyAlignment="1">
      <alignment horizontal="center"/>
    </xf>
    <xf numFmtId="0" fontId="11" fillId="0" borderId="0" xfId="0" applyFont="1"/>
    <xf numFmtId="9" fontId="11" fillId="0" borderId="0" xfId="0" applyNumberFormat="1" applyFont="1"/>
    <xf numFmtId="0" fontId="0" fillId="0" borderId="0" xfId="0" applyFont="1"/>
    <xf numFmtId="0" fontId="9" fillId="0" borderId="1" xfId="0" applyFont="1" applyBorder="1" applyAlignment="1">
      <alignment horizontal="center"/>
    </xf>
    <xf numFmtId="9" fontId="9" fillId="0" borderId="1" xfId="0" applyNumberFormat="1" applyFont="1" applyBorder="1"/>
    <xf numFmtId="0" fontId="9" fillId="0" borderId="0" xfId="0" applyFont="1"/>
    <xf numFmtId="0" fontId="8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/>
    <xf numFmtId="0" fontId="13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00FF00"/>
      <color rgb="FFCCFF99"/>
      <color rgb="FFFFFF99"/>
      <color rgb="FFFF6600"/>
      <color rgb="FFFFCC99"/>
      <color rgb="FFFF5050"/>
      <color rgb="FF99FF99"/>
      <color rgb="FFFF7C8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800"/>
              <a:t>PRIMARIA</a:t>
            </a:r>
            <a:r>
              <a:rPr lang="it-IT" sz="1800" baseline="0"/>
              <a:t> CL 1 AREA MADRE LINGUA</a:t>
            </a:r>
            <a:endParaRPr lang="it-IT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BB-437B-A535-19430A443BA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9BB-437B-A535-19430A443BA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9BB-437B-A535-19430A443BA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9BB-437B-A535-19430A443BA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9BB-437B-A535-19430A443BA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9BB-437B-A535-19430A443BA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9BB-437B-A535-19430A443BA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9BB-437B-A535-19430A443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1 PRIMARIA'!$A$11:$A$19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1 PRIMARIA'!$B$11:$B$19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9.6153846153846159E-3</c:v>
                </c:pt>
                <c:pt idx="3">
                  <c:v>7.6923076923076927E-2</c:v>
                </c:pt>
                <c:pt idx="4">
                  <c:v>0.34615384615384615</c:v>
                </c:pt>
                <c:pt idx="5">
                  <c:v>0.29807692307692307</c:v>
                </c:pt>
                <c:pt idx="6">
                  <c:v>0.25</c:v>
                </c:pt>
                <c:pt idx="7">
                  <c:v>1.9230769230769232E-2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BB-437B-A535-19430A443B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82496"/>
        <c:axId val="159174976"/>
      </c:barChart>
      <c:catAx>
        <c:axId val="32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174976"/>
        <c:crosses val="autoZero"/>
        <c:auto val="1"/>
        <c:lblAlgn val="ctr"/>
        <c:lblOffset val="100"/>
        <c:noMultiLvlLbl val="0"/>
      </c:catAx>
      <c:valAx>
        <c:axId val="15917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8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 CL 3 AREA MAT-SCIE-TECNO-GEOGRAFIA</a:t>
            </a:r>
          </a:p>
        </c:rich>
      </c:tx>
      <c:overlay val="0"/>
      <c:spPr>
        <a:solidFill>
          <a:srgbClr val="CCFF6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PRIMARIA'!$A$34:$A$42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3 PRIMARIA'!$B$34:$B$42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0.16346153846153846</c:v>
                </c:pt>
                <c:pt idx="4">
                  <c:v>0.14423076923076922</c:v>
                </c:pt>
                <c:pt idx="5">
                  <c:v>0.17307692307692307</c:v>
                </c:pt>
                <c:pt idx="6">
                  <c:v>0.25961538461538464</c:v>
                </c:pt>
                <c:pt idx="7">
                  <c:v>0.19230769230769232</c:v>
                </c:pt>
                <c:pt idx="8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F-416D-A6A1-D8D0FC6D70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2314848"/>
        <c:axId val="162315408"/>
      </c:barChart>
      <c:catAx>
        <c:axId val="16231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315408"/>
        <c:crosses val="autoZero"/>
        <c:auto val="1"/>
        <c:lblAlgn val="ctr"/>
        <c:lblOffset val="100"/>
        <c:noMultiLvlLbl val="0"/>
      </c:catAx>
      <c:valAx>
        <c:axId val="16231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3148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3 AREA STO-ARTE-MUS-MOTORIA</a:t>
            </a:r>
            <a:endParaRPr lang="it-IT"/>
          </a:p>
        </c:rich>
      </c:tx>
      <c:layout>
        <c:manualLayout>
          <c:xMode val="edge"/>
          <c:yMode val="edge"/>
          <c:x val="0.1136178915135608"/>
          <c:y val="2.7303754266211604E-2"/>
        </c:manualLayout>
      </c:layout>
      <c:overlay val="0"/>
      <c:spPr>
        <a:solidFill>
          <a:srgbClr val="FF7C8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456036745406818E-2"/>
          <c:y val="0.15782407407407409"/>
          <c:w val="0.8849884076990376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PRIMARIA'!$A$51:$A$59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3 PRIMARIA'!$B$51:$B$59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3.8095238095238099E-2</c:v>
                </c:pt>
                <c:pt idx="4">
                  <c:v>7.6190476190476197E-2</c:v>
                </c:pt>
                <c:pt idx="5">
                  <c:v>0.2</c:v>
                </c:pt>
                <c:pt idx="6">
                  <c:v>0.32380952380952382</c:v>
                </c:pt>
                <c:pt idx="7">
                  <c:v>0.22857142857142856</c:v>
                </c:pt>
                <c:pt idx="8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8-4E37-BD14-00EAB3C3EB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2317648"/>
        <c:axId val="162318208"/>
      </c:barChart>
      <c:catAx>
        <c:axId val="16231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318208"/>
        <c:crosses val="autoZero"/>
        <c:auto val="1"/>
        <c:lblAlgn val="ctr"/>
        <c:lblOffset val="100"/>
        <c:noMultiLvlLbl val="0"/>
      </c:catAx>
      <c:valAx>
        <c:axId val="1623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3176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</a:t>
            </a:r>
            <a:r>
              <a:rPr lang="it-IT" baseline="0"/>
              <a:t> CL 4 </a:t>
            </a:r>
          </a:p>
          <a:p>
            <a:pPr>
              <a:defRPr/>
            </a:pPr>
            <a:r>
              <a:rPr lang="it-IT" baseline="0"/>
              <a:t>AREA MADRE LINGUA</a:t>
            </a:r>
            <a:endParaRPr lang="it-IT"/>
          </a:p>
        </c:rich>
      </c:tx>
      <c:layout>
        <c:manualLayout>
          <c:xMode val="edge"/>
          <c:yMode val="edge"/>
          <c:x val="0.15288188976377956"/>
          <c:y val="2.6229508196721311E-2"/>
        </c:manualLayout>
      </c:layout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PRIMARIA'!$A$2:$A$8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</c:numCache>
            </c:numRef>
          </c:cat>
          <c:val>
            <c:numRef>
              <c:f>'CL 4 PRIMARIA'!$B$2:$B$8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1.3698630136986301E-2</c:v>
                </c:pt>
                <c:pt idx="4">
                  <c:v>5.4794520547945202E-2</c:v>
                </c:pt>
                <c:pt idx="5">
                  <c:v>0.19178082191780821</c:v>
                </c:pt>
                <c:pt idx="6">
                  <c:v>0.27397260273972601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7-4ADD-806C-C029D0C775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351856"/>
        <c:axId val="218352416"/>
      </c:barChart>
      <c:catAx>
        <c:axId val="2183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352416"/>
        <c:crosses val="autoZero"/>
        <c:auto val="1"/>
        <c:lblAlgn val="ctr"/>
        <c:lblOffset val="100"/>
        <c:noMultiLvlLbl val="0"/>
      </c:catAx>
      <c:valAx>
        <c:axId val="21835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35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</a:t>
            </a:r>
            <a:r>
              <a:rPr lang="it-IT" baseline="0"/>
              <a:t> CL 4 </a:t>
            </a:r>
          </a:p>
          <a:p>
            <a:pPr>
              <a:defRPr/>
            </a:pPr>
            <a:r>
              <a:rPr lang="it-IT" baseline="0"/>
              <a:t>AREA LINGUE STRANIERE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PRIMARIA'!$A$21:$A$30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4 PRIMARIA'!$B$21:$B$30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4.1666666666666664E-2</c:v>
                </c:pt>
                <c:pt idx="4">
                  <c:v>5.5555555555555552E-2</c:v>
                </c:pt>
                <c:pt idx="5">
                  <c:v>0.22222222222222221</c:v>
                </c:pt>
                <c:pt idx="6">
                  <c:v>0.19444444444444445</c:v>
                </c:pt>
                <c:pt idx="7">
                  <c:v>0.375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7-41E7-9687-F940A29350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354656"/>
        <c:axId val="218355216"/>
      </c:barChart>
      <c:catAx>
        <c:axId val="2183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355216"/>
        <c:crosses val="autoZero"/>
        <c:auto val="1"/>
        <c:lblAlgn val="ctr"/>
        <c:lblOffset val="100"/>
        <c:noMultiLvlLbl val="0"/>
      </c:catAx>
      <c:valAx>
        <c:axId val="21835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35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 4 </a:t>
            </a:r>
          </a:p>
          <a:p>
            <a:pPr>
              <a:defRPr/>
            </a:pPr>
            <a:r>
              <a:rPr lang="it-IT"/>
              <a:t>AREA MAT-SCIE-TECNO-GEOGRAFIA</a:t>
            </a: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PRIMARIA'!$A$38:$A$44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4 PRIMARIA'!$B$38:$B$44</c:f>
              <c:numCache>
                <c:formatCode>0%</c:formatCode>
                <c:ptCount val="7"/>
                <c:pt idx="0">
                  <c:v>0</c:v>
                </c:pt>
                <c:pt idx="1">
                  <c:v>1.3513513513513514E-2</c:v>
                </c:pt>
                <c:pt idx="2">
                  <c:v>6.7567567567567571E-2</c:v>
                </c:pt>
                <c:pt idx="3">
                  <c:v>0.10810810810810811</c:v>
                </c:pt>
                <c:pt idx="4">
                  <c:v>0.24324324324324326</c:v>
                </c:pt>
                <c:pt idx="5">
                  <c:v>0.45945945945945948</c:v>
                </c:pt>
                <c:pt idx="6">
                  <c:v>0.10810810810810811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C-4DAF-A2F0-78E2BF1542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357456"/>
        <c:axId val="218358016"/>
      </c:barChart>
      <c:catAx>
        <c:axId val="21835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358016"/>
        <c:crosses val="autoZero"/>
        <c:auto val="1"/>
        <c:lblAlgn val="ctr"/>
        <c:lblOffset val="100"/>
        <c:noMultiLvlLbl val="0"/>
      </c:catAx>
      <c:valAx>
        <c:axId val="21835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3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 4 </a:t>
            </a:r>
          </a:p>
          <a:p>
            <a:pPr>
              <a:defRPr/>
            </a:pPr>
            <a:r>
              <a:rPr lang="it-IT"/>
              <a:t>AREA STO-ARTE-MUS-MOTORIA</a:t>
            </a:r>
          </a:p>
        </c:rich>
      </c:tx>
      <c:overlay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PRIMARIA'!$A$51:$A$59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4 PRIMARIA'!$B$51:$B$59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5.7142857142857141E-2</c:v>
                </c:pt>
                <c:pt idx="4">
                  <c:v>0.11428571428571428</c:v>
                </c:pt>
                <c:pt idx="5">
                  <c:v>0.25714285714285712</c:v>
                </c:pt>
                <c:pt idx="6">
                  <c:v>0.27142857142857141</c:v>
                </c:pt>
                <c:pt idx="7">
                  <c:v>0.22857142857142856</c:v>
                </c:pt>
                <c:pt idx="8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4-4EBD-B359-ABFE760A13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581392"/>
        <c:axId val="218581952"/>
      </c:barChart>
      <c:catAx>
        <c:axId val="2185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581952"/>
        <c:crosses val="autoZero"/>
        <c:auto val="1"/>
        <c:lblAlgn val="ctr"/>
        <c:lblOffset val="100"/>
        <c:noMultiLvlLbl val="0"/>
      </c:catAx>
      <c:valAx>
        <c:axId val="2185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58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PRIMARIA</a:t>
            </a:r>
            <a:r>
              <a:rPr lang="it-IT" sz="1200" b="1" baseline="0"/>
              <a:t> AREA MAT-SCIE-TECNO-GEOGRAFIA</a:t>
            </a:r>
            <a:endParaRPr lang="it-IT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5402380985099382E-2"/>
          <c:y val="0.14418300653594773"/>
          <c:w val="0.9036552106379373"/>
          <c:h val="0.737306023021632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505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SEC'!$A$39:$A$47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SEC'!$B$39:$B$47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5.7142857142857141E-2</c:v>
                </c:pt>
                <c:pt idx="5">
                  <c:v>8.5714285714285715E-2</c:v>
                </c:pt>
                <c:pt idx="6">
                  <c:v>0.22857142857142856</c:v>
                </c:pt>
                <c:pt idx="7">
                  <c:v>0.37142857142857144</c:v>
                </c:pt>
                <c:pt idx="8">
                  <c:v>0.25714285714285712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1-4F79-87D2-27FDC25064B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584192"/>
        <c:axId val="218584752"/>
      </c:barChart>
      <c:catAx>
        <c:axId val="2185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584752"/>
        <c:crosses val="autoZero"/>
        <c:auto val="1"/>
        <c:lblAlgn val="ctr"/>
        <c:lblOffset val="100"/>
        <c:noMultiLvlLbl val="0"/>
      </c:catAx>
      <c:valAx>
        <c:axId val="21858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58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 CL 1 AREA MADRE LINGUA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5955385606915231E-2"/>
          <c:y val="0.12735300203657118"/>
          <c:w val="0.89603471882398877"/>
          <c:h val="0.7495877536266050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SEC'!$V$4:$V$12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SEC'!$W$4:$W$12</c:f>
              <c:numCache>
                <c:formatCode>0%</c:formatCode>
                <c:ptCount val="9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0.13</c:v>
                </c:pt>
                <c:pt idx="4">
                  <c:v>0.22</c:v>
                </c:pt>
                <c:pt idx="5">
                  <c:v>0.34</c:v>
                </c:pt>
                <c:pt idx="6">
                  <c:v>0.21</c:v>
                </c:pt>
                <c:pt idx="7">
                  <c:v>0.05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2-4D12-A876-6865E96923F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586992"/>
        <c:axId val="218587552"/>
      </c:barChart>
      <c:catAx>
        <c:axId val="2185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587552"/>
        <c:crosses val="autoZero"/>
        <c:auto val="1"/>
        <c:lblAlgn val="ctr"/>
        <c:lblOffset val="100"/>
        <c:noMultiLvlLbl val="0"/>
      </c:catAx>
      <c:valAx>
        <c:axId val="21858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58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</a:t>
            </a:r>
            <a:r>
              <a:rPr lang="it-IT" baseline="0"/>
              <a:t> CL5 AREA MADRE LINGUA     (test ingr)</a:t>
            </a:r>
            <a:endParaRPr lang="it-IT"/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SEC'!$A$2:$A$10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SEC'!$B$2:$B$10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1.5151515151515152E-2</c:v>
                </c:pt>
                <c:pt idx="3">
                  <c:v>4.5454545454545456E-2</c:v>
                </c:pt>
                <c:pt idx="4">
                  <c:v>0.10606060606060606</c:v>
                </c:pt>
                <c:pt idx="5">
                  <c:v>0.25757575757575757</c:v>
                </c:pt>
                <c:pt idx="6">
                  <c:v>0.34848484848484851</c:v>
                </c:pt>
                <c:pt idx="7">
                  <c:v>0.16666666666666666</c:v>
                </c:pt>
                <c:pt idx="8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3-45E3-AE05-6E83CB6D3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0868352"/>
        <c:axId val="160868912"/>
      </c:barChart>
      <c:catAx>
        <c:axId val="1608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68912"/>
        <c:crosses val="autoZero"/>
        <c:auto val="1"/>
        <c:lblAlgn val="ctr"/>
        <c:lblOffset val="100"/>
        <c:noMultiLvlLbl val="0"/>
      </c:catAx>
      <c:valAx>
        <c:axId val="16086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6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SECONDARIA</a:t>
            </a:r>
            <a:r>
              <a:rPr lang="it-IT" b="1" baseline="0"/>
              <a:t> CL 1 AREA LINGUE STRANIERE</a:t>
            </a:r>
            <a:endParaRPr lang="it-IT" b="1"/>
          </a:p>
        </c:rich>
      </c:tx>
      <c:layout>
        <c:manualLayout>
          <c:xMode val="edge"/>
          <c:yMode val="edge"/>
          <c:x val="0.16274774774774778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5946706213292858E-2"/>
          <c:y val="2.5471727602112512E-2"/>
          <c:w val="0.94179894179894175"/>
          <c:h val="0.696161626988832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SEC'!$V$21:$V$29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SEC'!$W$21:$W$29</c:f>
              <c:numCache>
                <c:formatCode>0%</c:formatCode>
                <c:ptCount val="9"/>
                <c:pt idx="0">
                  <c:v>0.01</c:v>
                </c:pt>
                <c:pt idx="1">
                  <c:v>0.03</c:v>
                </c:pt>
                <c:pt idx="2">
                  <c:v>0.1</c:v>
                </c:pt>
                <c:pt idx="3">
                  <c:v>0.23</c:v>
                </c:pt>
                <c:pt idx="4">
                  <c:v>0.22</c:v>
                </c:pt>
                <c:pt idx="5">
                  <c:v>0.23</c:v>
                </c:pt>
                <c:pt idx="6">
                  <c:v>0.14000000000000001</c:v>
                </c:pt>
                <c:pt idx="7">
                  <c:v>0.04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A-4164-B34A-3DC5B37D93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0871152"/>
        <c:axId val="160871712"/>
      </c:barChart>
      <c:catAx>
        <c:axId val="16087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71712"/>
        <c:crosses val="autoZero"/>
        <c:auto val="1"/>
        <c:lblAlgn val="ctr"/>
        <c:lblOffset val="100"/>
        <c:noMultiLvlLbl val="0"/>
      </c:catAx>
      <c:valAx>
        <c:axId val="1608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7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baseline="0">
                <a:solidFill>
                  <a:sysClr val="windowText" lastClr="000000"/>
                </a:solidFill>
              </a:rPr>
              <a:t>PRIMARIA CL 1 AREA MAT-SCIE-TECNO-GEOG</a:t>
            </a:r>
          </a:p>
        </c:rich>
      </c:tx>
      <c:layout>
        <c:manualLayout>
          <c:xMode val="edge"/>
          <c:yMode val="edge"/>
          <c:x val="0.1975816993464052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9332480700186447E-2"/>
          <c:y val="0.25626129418498572"/>
          <c:w val="0.89196562758422315"/>
          <c:h val="0.631466409159884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1 PRIMARIA'!$A$25:$A$32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'CL 1 PRIMARIA'!$B$25:$B$32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9.7087378640776691E-3</c:v>
                </c:pt>
                <c:pt idx="3">
                  <c:v>0.10679611650485436</c:v>
                </c:pt>
                <c:pt idx="4">
                  <c:v>0.34951456310679613</c:v>
                </c:pt>
                <c:pt idx="5">
                  <c:v>0.28155339805825241</c:v>
                </c:pt>
                <c:pt idx="6">
                  <c:v>0.23300970873786409</c:v>
                </c:pt>
                <c:pt idx="7">
                  <c:v>1.9417475728155338E-2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3-4B5C-A319-BE9705A247D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9176656"/>
        <c:axId val="159177216"/>
      </c:barChart>
      <c:catAx>
        <c:axId val="15917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177216"/>
        <c:crosses val="autoZero"/>
        <c:auto val="1"/>
        <c:lblAlgn val="ctr"/>
        <c:lblOffset val="100"/>
        <c:noMultiLvlLbl val="0"/>
      </c:catAx>
      <c:valAx>
        <c:axId val="15917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17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SECONDARIA</a:t>
            </a:r>
            <a:r>
              <a:rPr lang="it-IT" sz="1200" b="1" baseline="0"/>
              <a:t> CL 1 AREA MAT-SCIE-TECNO-GEOGR </a:t>
            </a:r>
            <a:endParaRPr lang="it-IT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4938564095417284E-2"/>
          <c:y val="3.1549483292369541E-2"/>
          <c:w val="0.94423320659062104"/>
          <c:h val="0.698271726450860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505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SEC'!$V$39:$V$47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SEC'!$W$39:$W$47</c:f>
              <c:numCache>
                <c:formatCode>0%</c:formatCode>
                <c:ptCount val="9"/>
                <c:pt idx="0">
                  <c:v>0</c:v>
                </c:pt>
                <c:pt idx="1">
                  <c:v>0.04</c:v>
                </c:pt>
                <c:pt idx="2">
                  <c:v>0.14000000000000001</c:v>
                </c:pt>
                <c:pt idx="3">
                  <c:v>0.2</c:v>
                </c:pt>
                <c:pt idx="4">
                  <c:v>0.22</c:v>
                </c:pt>
                <c:pt idx="5">
                  <c:v>0.2</c:v>
                </c:pt>
                <c:pt idx="6">
                  <c:v>0.17</c:v>
                </c:pt>
                <c:pt idx="7">
                  <c:v>0.04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9-44D1-B4F3-1FB5A99756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0873952"/>
        <c:axId val="160874512"/>
      </c:barChart>
      <c:catAx>
        <c:axId val="1608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74512"/>
        <c:crosses val="autoZero"/>
        <c:auto val="1"/>
        <c:lblAlgn val="ctr"/>
        <c:lblOffset val="100"/>
        <c:noMultiLvlLbl val="0"/>
      </c:catAx>
      <c:valAx>
        <c:axId val="16087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7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1 AREA STO-ARTE-MUS-MOT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473515024277827"/>
          <c:y val="0.32569331318684586"/>
          <c:w val="0.83013661547287898"/>
          <c:h val="0.522101895297734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SEC'!$V$54:$V$62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SEC'!$W$54:$W$62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0.21</c:v>
                </c:pt>
                <c:pt idx="4">
                  <c:v>0.3</c:v>
                </c:pt>
                <c:pt idx="5">
                  <c:v>0.36</c:v>
                </c:pt>
                <c:pt idx="6">
                  <c:v>7.0000000000000007E-2</c:v>
                </c:pt>
                <c:pt idx="7">
                  <c:v>0.01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2-45E0-9E03-A2FFC0120FE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194464"/>
        <c:axId val="219195024"/>
      </c:barChart>
      <c:catAx>
        <c:axId val="2191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195024"/>
        <c:crosses val="autoZero"/>
        <c:auto val="1"/>
        <c:lblAlgn val="ctr"/>
        <c:lblOffset val="100"/>
        <c:noMultiLvlLbl val="0"/>
      </c:catAx>
      <c:valAx>
        <c:axId val="2191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19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PRIMARIA</a:t>
            </a:r>
            <a:r>
              <a:rPr lang="it-IT" b="1" baseline="0"/>
              <a:t> CL 5 AREA LINGUE STRANIERE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105861767279096E-2"/>
          <c:y val="0.15901393354769564"/>
          <c:w val="0.90658956970480209"/>
          <c:h val="0.74152939885729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SEC'!$A$22:$A$30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SEC'!$B$22:$B$30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2.8985507246376812E-2</c:v>
                </c:pt>
                <c:pt idx="3">
                  <c:v>2.8985507246376812E-2</c:v>
                </c:pt>
                <c:pt idx="4">
                  <c:v>5.7971014492753624E-2</c:v>
                </c:pt>
                <c:pt idx="5">
                  <c:v>0.17391304347826086</c:v>
                </c:pt>
                <c:pt idx="6">
                  <c:v>0.14492753623188406</c:v>
                </c:pt>
                <c:pt idx="7">
                  <c:v>0.20289855072463769</c:v>
                </c:pt>
                <c:pt idx="8">
                  <c:v>0.36231884057971014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C-4E41-9CD8-6DB58C0DCD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197264"/>
        <c:axId val="219197824"/>
      </c:barChart>
      <c:catAx>
        <c:axId val="21919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197824"/>
        <c:crosses val="autoZero"/>
        <c:auto val="1"/>
        <c:lblAlgn val="ctr"/>
        <c:lblOffset val="100"/>
        <c:noMultiLvlLbl val="0"/>
      </c:catAx>
      <c:valAx>
        <c:axId val="21919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19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</a:t>
            </a:r>
            <a:r>
              <a:rPr lang="it-IT" baseline="0"/>
              <a:t> CL 5 AREA </a:t>
            </a:r>
          </a:p>
          <a:p>
            <a:pPr>
              <a:defRPr/>
            </a:pPr>
            <a:r>
              <a:rPr lang="it-IT" baseline="0"/>
              <a:t>STO-ARTE-MUS-MOT</a:t>
            </a:r>
            <a:endParaRPr lang="it-IT"/>
          </a:p>
        </c:rich>
      </c:tx>
      <c:layout>
        <c:manualLayout>
          <c:xMode val="edge"/>
          <c:yMode val="edge"/>
          <c:x val="8.9353667392883071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A51-46B3-94B1-7FB3749140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SEC'!$A$55:$A$63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SEC'!$B$55:$B$63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5.7971014492753624E-2</c:v>
                </c:pt>
                <c:pt idx="5">
                  <c:v>0.13043478260869565</c:v>
                </c:pt>
                <c:pt idx="6">
                  <c:v>0.18840579710144928</c:v>
                </c:pt>
                <c:pt idx="7">
                  <c:v>0.39130434782608697</c:v>
                </c:pt>
                <c:pt idx="8">
                  <c:v>0.2318840579710145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1-46B3-94B1-7FB3749140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200064"/>
        <c:axId val="219852768"/>
      </c:barChart>
      <c:catAx>
        <c:axId val="21920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852768"/>
        <c:crosses val="autoZero"/>
        <c:auto val="1"/>
        <c:lblAlgn val="ctr"/>
        <c:lblOffset val="100"/>
        <c:noMultiLvlLbl val="0"/>
      </c:catAx>
      <c:valAx>
        <c:axId val="21985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20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MADRE LINGUA</a:t>
            </a:r>
            <a:endParaRPr lang="it-IT"/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SEC'!$A$4:$A$12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SEC'!$B$4:$B$12</c:f>
              <c:numCache>
                <c:formatCode>0%</c:formatCode>
                <c:ptCount val="9"/>
                <c:pt idx="0">
                  <c:v>0</c:v>
                </c:pt>
                <c:pt idx="1">
                  <c:v>1.5625E-2</c:v>
                </c:pt>
                <c:pt idx="2">
                  <c:v>0.125</c:v>
                </c:pt>
                <c:pt idx="3">
                  <c:v>0.21875</c:v>
                </c:pt>
                <c:pt idx="4">
                  <c:v>0.1875</c:v>
                </c:pt>
                <c:pt idx="5">
                  <c:v>0.234375</c:v>
                </c:pt>
                <c:pt idx="6">
                  <c:v>0.171875</c:v>
                </c:pt>
                <c:pt idx="7">
                  <c:v>4.6875E-2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E-4F8E-B702-7CBF87ED1F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855008"/>
        <c:axId val="219855568"/>
      </c:barChart>
      <c:catAx>
        <c:axId val="21985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855568"/>
        <c:crosses val="autoZero"/>
        <c:auto val="1"/>
        <c:lblAlgn val="ctr"/>
        <c:lblOffset val="100"/>
        <c:noMultiLvlLbl val="0"/>
      </c:catAx>
      <c:valAx>
        <c:axId val="21985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85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LINGUE STRANIERE</a:t>
            </a:r>
            <a:endParaRPr lang="it-IT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DA-4753-9C05-1B2A8AA94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SEC'!$A$22:$A$30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SEC'!$B$22:$B$30</c:f>
              <c:numCache>
                <c:formatCode>0%</c:formatCode>
                <c:ptCount val="9"/>
                <c:pt idx="0">
                  <c:v>0</c:v>
                </c:pt>
                <c:pt idx="1">
                  <c:v>6.3492063492063489E-2</c:v>
                </c:pt>
                <c:pt idx="2">
                  <c:v>3.1746031746031744E-2</c:v>
                </c:pt>
                <c:pt idx="3">
                  <c:v>3.1746031746031744E-2</c:v>
                </c:pt>
                <c:pt idx="4">
                  <c:v>0.12698412698412698</c:v>
                </c:pt>
                <c:pt idx="5">
                  <c:v>0.2857142857142857</c:v>
                </c:pt>
                <c:pt idx="6">
                  <c:v>0.20634920634920634</c:v>
                </c:pt>
                <c:pt idx="7">
                  <c:v>0.22222222222222221</c:v>
                </c:pt>
                <c:pt idx="8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A-4753-9C05-1B2A8AA945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857808"/>
        <c:axId val="219858368"/>
      </c:barChart>
      <c:catAx>
        <c:axId val="21985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858368"/>
        <c:crosses val="autoZero"/>
        <c:auto val="1"/>
        <c:lblAlgn val="ctr"/>
        <c:lblOffset val="100"/>
        <c:noMultiLvlLbl val="0"/>
      </c:catAx>
      <c:valAx>
        <c:axId val="21985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85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MAT-SCIE-TECNO-GEOGR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8953925939980407E-2"/>
          <c:y val="0.11976071902125532"/>
          <c:w val="0.90498181703190717"/>
          <c:h val="0.727120143672717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SEC'!$A$41:$A$49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SEC'!$B$41:$B$49</c:f>
              <c:numCache>
                <c:formatCode>0%</c:formatCode>
                <c:ptCount val="9"/>
                <c:pt idx="0">
                  <c:v>0</c:v>
                </c:pt>
                <c:pt idx="1">
                  <c:v>0.10294117647058823</c:v>
                </c:pt>
                <c:pt idx="2">
                  <c:v>8.8235294117647065E-2</c:v>
                </c:pt>
                <c:pt idx="3">
                  <c:v>0.19117647058823528</c:v>
                </c:pt>
                <c:pt idx="4">
                  <c:v>0.26470588235294118</c:v>
                </c:pt>
                <c:pt idx="5">
                  <c:v>0.23529411764705882</c:v>
                </c:pt>
                <c:pt idx="6">
                  <c:v>7.3529411764705885E-2</c:v>
                </c:pt>
                <c:pt idx="7">
                  <c:v>4.4117647058823532E-2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7-41E6-A1FA-465EB57DBDD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545552"/>
        <c:axId val="219546112"/>
      </c:barChart>
      <c:catAx>
        <c:axId val="21954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546112"/>
        <c:crosses val="autoZero"/>
        <c:auto val="1"/>
        <c:lblAlgn val="ctr"/>
        <c:lblOffset val="100"/>
        <c:noMultiLvlLbl val="0"/>
      </c:catAx>
      <c:valAx>
        <c:axId val="21954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54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STO-ARTE-MUS-MOTORIA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SEC'!$A$59:$A$67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SEC'!$B$59:$B$67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0.11475409836065574</c:v>
                </c:pt>
                <c:pt idx="3">
                  <c:v>0.39344262295081966</c:v>
                </c:pt>
                <c:pt idx="4">
                  <c:v>0.4098360655737705</c:v>
                </c:pt>
                <c:pt idx="5">
                  <c:v>6.5573770491803282E-2</c:v>
                </c:pt>
                <c:pt idx="6">
                  <c:v>1.6393442622950821E-2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0-4DD0-9B8F-9983621031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548352"/>
        <c:axId val="219548912"/>
      </c:barChart>
      <c:catAx>
        <c:axId val="21954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548912"/>
        <c:crosses val="autoZero"/>
        <c:auto val="1"/>
        <c:lblAlgn val="ctr"/>
        <c:lblOffset val="100"/>
        <c:noMultiLvlLbl val="0"/>
      </c:catAx>
      <c:valAx>
        <c:axId val="219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54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MADRE LINGUA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AB-4469-A559-C0EA8DA441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SEC'!$A$3:$A$11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cat>
          <c:val>
            <c:numRef>
              <c:f>'CL3 SEC'!$B$3:$B$11</c:f>
              <c:numCache>
                <c:formatCode>0%</c:formatCode>
                <c:ptCount val="9"/>
                <c:pt idx="0">
                  <c:v>3.0303030303030304E-2</c:v>
                </c:pt>
                <c:pt idx="1">
                  <c:v>7.575757575757576E-2</c:v>
                </c:pt>
                <c:pt idx="2">
                  <c:v>0.16666666666666666</c:v>
                </c:pt>
                <c:pt idx="3">
                  <c:v>0.22727272727272727</c:v>
                </c:pt>
                <c:pt idx="4">
                  <c:v>0.33333333333333331</c:v>
                </c:pt>
                <c:pt idx="5">
                  <c:v>7.575757575757576E-2</c:v>
                </c:pt>
                <c:pt idx="6">
                  <c:v>6.0606060606060608E-2</c:v>
                </c:pt>
                <c:pt idx="7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B-4469-A559-C0EA8DA441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9551152"/>
        <c:axId val="219551712"/>
      </c:barChart>
      <c:catAx>
        <c:axId val="21955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551712"/>
        <c:crosses val="autoZero"/>
        <c:auto val="1"/>
        <c:lblAlgn val="ctr"/>
        <c:lblOffset val="100"/>
        <c:noMultiLvlLbl val="0"/>
      </c:catAx>
      <c:valAx>
        <c:axId val="21955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5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AREA LINGUE STRANIERE</a:t>
            </a:r>
            <a:endParaRPr lang="it-IT"/>
          </a:p>
        </c:rich>
      </c:tx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5894770579420147E-2"/>
          <c:y val="8.9289772875706011E-2"/>
          <c:w val="0.90890170906854462"/>
          <c:h val="0.739851705652766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AA5-47B9-B3B9-3773277F68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SEC'!$A$22:$A$30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SEC'!$B$22:$B$30</c:f>
              <c:numCache>
                <c:formatCode>0%</c:formatCode>
                <c:ptCount val="9"/>
                <c:pt idx="0">
                  <c:v>1.5625E-2</c:v>
                </c:pt>
                <c:pt idx="1">
                  <c:v>0.125</c:v>
                </c:pt>
                <c:pt idx="2">
                  <c:v>0.21875</c:v>
                </c:pt>
                <c:pt idx="3">
                  <c:v>0.234375</c:v>
                </c:pt>
                <c:pt idx="4">
                  <c:v>0.203125</c:v>
                </c:pt>
                <c:pt idx="5">
                  <c:v>0.125</c:v>
                </c:pt>
                <c:pt idx="6">
                  <c:v>6.25E-2</c:v>
                </c:pt>
                <c:pt idx="7">
                  <c:v>1.5625E-2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5-47B9-B3B9-3773277F68F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0094624"/>
        <c:axId val="220095184"/>
      </c:barChart>
      <c:catAx>
        <c:axId val="22009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095184"/>
        <c:crosses val="autoZero"/>
        <c:auto val="1"/>
        <c:lblAlgn val="ctr"/>
        <c:lblOffset val="100"/>
        <c:noMultiLvlLbl val="0"/>
      </c:catAx>
      <c:valAx>
        <c:axId val="22009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09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baseline="0">
                <a:solidFill>
                  <a:sysClr val="windowText" lastClr="000000"/>
                </a:solidFill>
              </a:rPr>
              <a:t>PRIMARIA CL 1 AREA STO-ARTE-MUS-MOT</a:t>
            </a:r>
          </a:p>
        </c:rich>
      </c:tx>
      <c:layout>
        <c:manualLayout>
          <c:xMode val="edge"/>
          <c:yMode val="edge"/>
          <c:x val="0.21195595067519624"/>
          <c:y val="2.45022931509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1 PRIMARIA'!$A$45:$A$52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'CL 1 PRIMARIA'!$B$45:$B$52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9.3457943925233638E-3</c:v>
                </c:pt>
                <c:pt idx="3">
                  <c:v>9.3457943925233641E-2</c:v>
                </c:pt>
                <c:pt idx="4">
                  <c:v>0.30841121495327101</c:v>
                </c:pt>
                <c:pt idx="5">
                  <c:v>0.28037383177570091</c:v>
                </c:pt>
                <c:pt idx="6">
                  <c:v>0.28971962616822428</c:v>
                </c:pt>
                <c:pt idx="7">
                  <c:v>1.8691588785046728E-2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7-474B-B17B-BF3972CAED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9179456"/>
        <c:axId val="159180016"/>
      </c:barChart>
      <c:catAx>
        <c:axId val="1591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180016"/>
        <c:crosses val="autoZero"/>
        <c:auto val="1"/>
        <c:lblAlgn val="ctr"/>
        <c:lblOffset val="100"/>
        <c:noMultiLvlLbl val="0"/>
      </c:catAx>
      <c:valAx>
        <c:axId val="15918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17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AREA MAT- SCIE-TECNO-GEOGR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SEC'!$A$41:$A$49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SEC'!$B$41:$B$49</c:f>
              <c:numCache>
                <c:formatCode>0%</c:formatCode>
                <c:ptCount val="9"/>
                <c:pt idx="0">
                  <c:v>0</c:v>
                </c:pt>
                <c:pt idx="1">
                  <c:v>5.8823529411764705E-2</c:v>
                </c:pt>
                <c:pt idx="2">
                  <c:v>7.3529411764705885E-2</c:v>
                </c:pt>
                <c:pt idx="3">
                  <c:v>0.26470588235294118</c:v>
                </c:pt>
                <c:pt idx="4">
                  <c:v>0.22058823529411764</c:v>
                </c:pt>
                <c:pt idx="5">
                  <c:v>0.16176470588235295</c:v>
                </c:pt>
                <c:pt idx="6">
                  <c:v>0.16176470588235295</c:v>
                </c:pt>
                <c:pt idx="7">
                  <c:v>5.8823529411764705E-2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2-4E0F-B984-8FCDB560D8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0097424"/>
        <c:axId val="220097984"/>
      </c:barChart>
      <c:catAx>
        <c:axId val="2200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097984"/>
        <c:crosses val="autoZero"/>
        <c:auto val="1"/>
        <c:lblAlgn val="ctr"/>
        <c:lblOffset val="100"/>
        <c:noMultiLvlLbl val="0"/>
      </c:catAx>
      <c:valAx>
        <c:axId val="22009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0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STO-ARTE-MUS-MOTORIA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9D-48B5-B1C8-416E948C5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SEC'!$A$60:$A$68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SEC'!$B$60:$B$68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0.12121212121212122</c:v>
                </c:pt>
                <c:pt idx="4">
                  <c:v>0.2878787878787879</c:v>
                </c:pt>
                <c:pt idx="5">
                  <c:v>0.33333333333333331</c:v>
                </c:pt>
                <c:pt idx="6">
                  <c:v>0.21212121212121213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D-48B5-B1C8-416E948C5B7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0100224"/>
        <c:axId val="220100784"/>
      </c:barChart>
      <c:catAx>
        <c:axId val="22010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100784"/>
        <c:crosses val="autoZero"/>
        <c:auto val="1"/>
        <c:lblAlgn val="ctr"/>
        <c:lblOffset val="100"/>
        <c:noMultiLvlLbl val="0"/>
      </c:catAx>
      <c:valAx>
        <c:axId val="22010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10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2 AREA MADRE LINGUA</a:t>
            </a:r>
            <a:endParaRPr lang="it-IT"/>
          </a:p>
        </c:rich>
      </c:tx>
      <c:overlay val="1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9426688945161578E-2"/>
          <c:y val="0.18409277593639861"/>
          <c:w val="0.88498840769903764"/>
          <c:h val="0.68103851883379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PRIMARIA'!$A$4:$A$12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PRIMARIA'!$B$4:$B$12</c:f>
              <c:numCache>
                <c:formatCode>0%</c:formatCode>
                <c:ptCount val="9"/>
                <c:pt idx="0">
                  <c:v>7.8947368421052627E-2</c:v>
                </c:pt>
                <c:pt idx="1">
                  <c:v>5.2631578947368418E-2</c:v>
                </c:pt>
                <c:pt idx="2">
                  <c:v>9.2105263157894732E-2</c:v>
                </c:pt>
                <c:pt idx="3">
                  <c:v>6.5789473684210523E-2</c:v>
                </c:pt>
                <c:pt idx="4">
                  <c:v>6.5789473684210523E-2</c:v>
                </c:pt>
                <c:pt idx="5">
                  <c:v>0.15789473684210525</c:v>
                </c:pt>
                <c:pt idx="6">
                  <c:v>0.21052631578947367</c:v>
                </c:pt>
                <c:pt idx="7">
                  <c:v>0.22368421052631579</c:v>
                </c:pt>
                <c:pt idx="8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E-469D-971D-36D7CB45FC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0487600"/>
        <c:axId val="160488160"/>
      </c:barChart>
      <c:catAx>
        <c:axId val="16048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88160"/>
        <c:crosses val="autoZero"/>
        <c:auto val="1"/>
        <c:lblAlgn val="ctr"/>
        <c:lblOffset val="100"/>
        <c:noMultiLvlLbl val="0"/>
      </c:catAx>
      <c:valAx>
        <c:axId val="16048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8760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2 AREA LINGUE STRANIERE</a:t>
            </a:r>
            <a:endParaRPr lang="it-IT"/>
          </a:p>
        </c:rich>
      </c:tx>
      <c:layout>
        <c:manualLayout>
          <c:xMode val="edge"/>
          <c:yMode val="edge"/>
          <c:x val="0.11266460751968006"/>
          <c:y val="3.3096939035736128E-2"/>
        </c:manualLayout>
      </c:layout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PRIMARIA'!$A$18:$A$26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PRIMARIA'!$B$18:$B$26</c:f>
              <c:numCache>
                <c:formatCode>0%</c:formatCode>
                <c:ptCount val="9"/>
                <c:pt idx="0">
                  <c:v>7.8947368421052627E-2</c:v>
                </c:pt>
                <c:pt idx="1">
                  <c:v>2.6315789473684209E-2</c:v>
                </c:pt>
                <c:pt idx="2">
                  <c:v>2.6315789473684209E-2</c:v>
                </c:pt>
                <c:pt idx="3">
                  <c:v>9.2105263157894732E-2</c:v>
                </c:pt>
                <c:pt idx="4">
                  <c:v>6.5789473684210523E-2</c:v>
                </c:pt>
                <c:pt idx="5">
                  <c:v>9.2105263157894732E-2</c:v>
                </c:pt>
                <c:pt idx="6">
                  <c:v>0.21052631578947367</c:v>
                </c:pt>
                <c:pt idx="7">
                  <c:v>0.15789473684210525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E-4A8D-9CE4-A2061429D7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0490400"/>
        <c:axId val="160490960"/>
      </c:barChart>
      <c:catAx>
        <c:axId val="16049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90960"/>
        <c:crosses val="autoZero"/>
        <c:auto val="1"/>
        <c:lblAlgn val="ctr"/>
        <c:lblOffset val="100"/>
        <c:noMultiLvlLbl val="0"/>
      </c:catAx>
      <c:valAx>
        <c:axId val="16049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9040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2 AREA MAT-SCIE-TECNO-GEOGRAFIA</a:t>
            </a:r>
            <a:endParaRPr lang="it-IT"/>
          </a:p>
        </c:rich>
      </c:tx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993752972168237"/>
          <c:y val="0.26442277963024247"/>
          <c:w val="0.83666997882558236"/>
          <c:h val="0.635476854308843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PRIMARIA'!$A$37:$A$43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2 PRIMARIA'!$B$37:$B$43</c:f>
              <c:numCache>
                <c:formatCode>0%</c:formatCode>
                <c:ptCount val="7"/>
                <c:pt idx="0">
                  <c:v>1.3157894736842105E-2</c:v>
                </c:pt>
                <c:pt idx="1">
                  <c:v>0.13157894736842105</c:v>
                </c:pt>
                <c:pt idx="2">
                  <c:v>7.8947368421052627E-2</c:v>
                </c:pt>
                <c:pt idx="3">
                  <c:v>0.19736842105263158</c:v>
                </c:pt>
                <c:pt idx="4">
                  <c:v>0.26315789473684209</c:v>
                </c:pt>
                <c:pt idx="5">
                  <c:v>0.23684210526315788</c:v>
                </c:pt>
                <c:pt idx="6">
                  <c:v>6.5789473684210523E-2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3-4F47-B6F6-3516D48C6F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0493200"/>
        <c:axId val="160493760"/>
      </c:barChart>
      <c:catAx>
        <c:axId val="16049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93760"/>
        <c:crosses val="autoZero"/>
        <c:auto val="1"/>
        <c:lblAlgn val="ctr"/>
        <c:lblOffset val="100"/>
        <c:noMultiLvlLbl val="0"/>
      </c:catAx>
      <c:valAx>
        <c:axId val="1604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49320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2 AREA STO-ARTE-MUS-MOT</a:t>
            </a:r>
            <a:endParaRPr lang="it-IT"/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980203272463282"/>
          <c:y val="0.15252638692062312"/>
          <c:w val="0.88498840769903764"/>
          <c:h val="0.713156167979002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PRIMARIA'!$A$53:$A$61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PRIMARIA'!$B$53:$B$61</c:f>
              <c:numCache>
                <c:formatCode>0%</c:formatCode>
                <c:ptCount val="9"/>
                <c:pt idx="0">
                  <c:v>3.9473684210526314E-2</c:v>
                </c:pt>
                <c:pt idx="1">
                  <c:v>1.3157894736842105E-2</c:v>
                </c:pt>
                <c:pt idx="2">
                  <c:v>3.9473684210526314E-2</c:v>
                </c:pt>
                <c:pt idx="3">
                  <c:v>6.5789473684210523E-2</c:v>
                </c:pt>
                <c:pt idx="4">
                  <c:v>0.10526315789473684</c:v>
                </c:pt>
                <c:pt idx="5">
                  <c:v>0.17105263157894737</c:v>
                </c:pt>
                <c:pt idx="6">
                  <c:v>0.17105263157894737</c:v>
                </c:pt>
                <c:pt idx="7">
                  <c:v>0.15789473684210525</c:v>
                </c:pt>
                <c:pt idx="8">
                  <c:v>0.23684210526315788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3-44B4-A457-A6461E60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62219616"/>
        <c:axId val="162220176"/>
      </c:barChart>
      <c:catAx>
        <c:axId val="16221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220176"/>
        <c:crosses val="autoZero"/>
        <c:auto val="1"/>
        <c:lblAlgn val="ctr"/>
        <c:lblOffset val="100"/>
        <c:noMultiLvlLbl val="0"/>
      </c:catAx>
      <c:valAx>
        <c:axId val="16222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2196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 CL 3 AREA MADRE LINGUA</a:t>
            </a:r>
          </a:p>
        </c:rich>
      </c:tx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PRIMARIA'!$A$1:$A$9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3 PRIMARIA'!$B$1:$B$9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4.807692307692308E-2</c:v>
                </c:pt>
                <c:pt idx="4">
                  <c:v>7.6923076923076927E-2</c:v>
                </c:pt>
                <c:pt idx="5">
                  <c:v>0.18269230769230768</c:v>
                </c:pt>
                <c:pt idx="6">
                  <c:v>0.30769230769230771</c:v>
                </c:pt>
                <c:pt idx="7">
                  <c:v>0.26923076923076922</c:v>
                </c:pt>
                <c:pt idx="8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1C-49AF-BCD3-45AD7AF239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2222416"/>
        <c:axId val="162222976"/>
      </c:barChart>
      <c:catAx>
        <c:axId val="16222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222976"/>
        <c:crosses val="autoZero"/>
        <c:auto val="1"/>
        <c:lblAlgn val="ctr"/>
        <c:lblOffset val="100"/>
        <c:noMultiLvlLbl val="0"/>
      </c:catAx>
      <c:valAx>
        <c:axId val="1622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2224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3 AREA LINGUE STRANIERE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326935380678183E-2"/>
          <c:y val="0.20277796797139488"/>
          <c:w val="0.9436980166346769"/>
          <c:h val="0.685153105861767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PRIMARIA'!$A$20:$A$28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3 PRIMARIA'!$B$20:$B$28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0.36538461538461536</c:v>
                </c:pt>
                <c:pt idx="4">
                  <c:v>0.16346153846153846</c:v>
                </c:pt>
                <c:pt idx="5">
                  <c:v>9.6153846153846159E-2</c:v>
                </c:pt>
                <c:pt idx="6">
                  <c:v>0.16346153846153846</c:v>
                </c:pt>
                <c:pt idx="7">
                  <c:v>0.10576923076923077</c:v>
                </c:pt>
                <c:pt idx="8">
                  <c:v>0.10576923076923077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71-4033-B428-92F53487DC3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62225216"/>
        <c:axId val="162312608"/>
      </c:barChart>
      <c:catAx>
        <c:axId val="16222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312608"/>
        <c:crosses val="autoZero"/>
        <c:auto val="1"/>
        <c:lblAlgn val="ctr"/>
        <c:lblOffset val="100"/>
        <c:noMultiLvlLbl val="0"/>
      </c:catAx>
      <c:valAx>
        <c:axId val="1623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2252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185736</xdr:rowOff>
    </xdr:from>
    <xdr:to>
      <xdr:col>12</xdr:col>
      <xdr:colOff>0</xdr:colOff>
      <xdr:row>18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20</xdr:row>
      <xdr:rowOff>33337</xdr:rowOff>
    </xdr:from>
    <xdr:to>
      <xdr:col>12</xdr:col>
      <xdr:colOff>0</xdr:colOff>
      <xdr:row>33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35</xdr:row>
      <xdr:rowOff>33337</xdr:rowOff>
    </xdr:from>
    <xdr:to>
      <xdr:col>12</xdr:col>
      <xdr:colOff>19050</xdr:colOff>
      <xdr:row>48</xdr:row>
      <xdr:rowOff>38100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3</xdr:row>
      <xdr:rowOff>2</xdr:rowOff>
    </xdr:from>
    <xdr:to>
      <xdr:col>10</xdr:col>
      <xdr:colOff>19050</xdr:colOff>
      <xdr:row>14</xdr:row>
      <xdr:rowOff>180975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2</xdr:row>
      <xdr:rowOff>323850</xdr:rowOff>
    </xdr:from>
    <xdr:to>
      <xdr:col>15</xdr:col>
      <xdr:colOff>514350</xdr:colOff>
      <xdr:row>14</xdr:row>
      <xdr:rowOff>152399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485774</xdr:colOff>
      <xdr:row>15</xdr:row>
      <xdr:rowOff>9524</xdr:rowOff>
    </xdr:from>
    <xdr:to>
      <xdr:col>10</xdr:col>
      <xdr:colOff>47625</xdr:colOff>
      <xdr:row>30</xdr:row>
      <xdr:rowOff>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66675</xdr:colOff>
      <xdr:row>14</xdr:row>
      <xdr:rowOff>190499</xdr:rowOff>
    </xdr:from>
    <xdr:to>
      <xdr:col>15</xdr:col>
      <xdr:colOff>600075</xdr:colOff>
      <xdr:row>29</xdr:row>
      <xdr:rowOff>161925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57151</xdr:rowOff>
    </xdr:from>
    <xdr:to>
      <xdr:col>14</xdr:col>
      <xdr:colOff>19049</xdr:colOff>
      <xdr:row>13</xdr:row>
      <xdr:rowOff>76201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13</xdr:row>
      <xdr:rowOff>133350</xdr:rowOff>
    </xdr:from>
    <xdr:to>
      <xdr:col>14</xdr:col>
      <xdr:colOff>9525</xdr:colOff>
      <xdr:row>26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57149</xdr:colOff>
      <xdr:row>25</xdr:row>
      <xdr:rowOff>190499</xdr:rowOff>
    </xdr:from>
    <xdr:to>
      <xdr:col>14</xdr:col>
      <xdr:colOff>19050</xdr:colOff>
      <xdr:row>38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</xdr:colOff>
      <xdr:row>38</xdr:row>
      <xdr:rowOff>171448</xdr:rowOff>
    </xdr:from>
    <xdr:to>
      <xdr:col>14</xdr:col>
      <xdr:colOff>19051</xdr:colOff>
      <xdr:row>56</xdr:row>
      <xdr:rowOff>38099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47626</xdr:rowOff>
    </xdr:from>
    <xdr:to>
      <xdr:col>13</xdr:col>
      <xdr:colOff>352425</xdr:colOff>
      <xdr:row>11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11</xdr:row>
      <xdr:rowOff>171450</xdr:rowOff>
    </xdr:from>
    <xdr:to>
      <xdr:col>13</xdr:col>
      <xdr:colOff>390525</xdr:colOff>
      <xdr:row>22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23</xdr:row>
      <xdr:rowOff>47624</xdr:rowOff>
    </xdr:from>
    <xdr:to>
      <xdr:col>13</xdr:col>
      <xdr:colOff>409575</xdr:colOff>
      <xdr:row>34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600075</xdr:colOff>
      <xdr:row>34</xdr:row>
      <xdr:rowOff>176211</xdr:rowOff>
    </xdr:from>
    <xdr:to>
      <xdr:col>13</xdr:col>
      <xdr:colOff>390525</xdr:colOff>
      <xdr:row>46</xdr:row>
      <xdr:rowOff>161924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25</xdr:row>
      <xdr:rowOff>47625</xdr:rowOff>
    </xdr:from>
    <xdr:to>
      <xdr:col>12</xdr:col>
      <xdr:colOff>333375</xdr:colOff>
      <xdr:row>37</xdr:row>
      <xdr:rowOff>114301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419101</xdr:colOff>
      <xdr:row>0</xdr:row>
      <xdr:rowOff>133350</xdr:rowOff>
    </xdr:from>
    <xdr:to>
      <xdr:col>18</xdr:col>
      <xdr:colOff>95251</xdr:colOff>
      <xdr:row>12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66676</xdr:colOff>
      <xdr:row>0</xdr:row>
      <xdr:rowOff>171450</xdr:rowOff>
    </xdr:from>
    <xdr:to>
      <xdr:col>12</xdr:col>
      <xdr:colOff>333376</xdr:colOff>
      <xdr:row>12</xdr:row>
      <xdr:rowOff>152400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485775</xdr:colOff>
      <xdr:row>12</xdr:row>
      <xdr:rowOff>180975</xdr:rowOff>
    </xdr:from>
    <xdr:to>
      <xdr:col>18</xdr:col>
      <xdr:colOff>190501</xdr:colOff>
      <xdr:row>25</xdr:row>
      <xdr:rowOff>85726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381001</xdr:colOff>
      <xdr:row>25</xdr:row>
      <xdr:rowOff>66675</xdr:rowOff>
    </xdr:from>
    <xdr:to>
      <xdr:col>18</xdr:col>
      <xdr:colOff>152400</xdr:colOff>
      <xdr:row>37</xdr:row>
      <xdr:rowOff>76200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352428</xdr:colOff>
      <xdr:row>37</xdr:row>
      <xdr:rowOff>147636</xdr:rowOff>
    </xdr:from>
    <xdr:to>
      <xdr:col>18</xdr:col>
      <xdr:colOff>142876</xdr:colOff>
      <xdr:row>49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57151</xdr:colOff>
      <xdr:row>13</xdr:row>
      <xdr:rowOff>28574</xdr:rowOff>
    </xdr:from>
    <xdr:to>
      <xdr:col>12</xdr:col>
      <xdr:colOff>323851</xdr:colOff>
      <xdr:row>25</xdr:row>
      <xdr:rowOff>9525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123826</xdr:colOff>
      <xdr:row>37</xdr:row>
      <xdr:rowOff>161925</xdr:rowOff>
    </xdr:from>
    <xdr:to>
      <xdr:col>12</xdr:col>
      <xdr:colOff>333376</xdr:colOff>
      <xdr:row>48</xdr:row>
      <xdr:rowOff>171450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80962</xdr:rowOff>
    </xdr:from>
    <xdr:to>
      <xdr:col>12</xdr:col>
      <xdr:colOff>19050</xdr:colOff>
      <xdr:row>12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523874</xdr:colOff>
      <xdr:row>12</xdr:row>
      <xdr:rowOff>9525</xdr:rowOff>
    </xdr:from>
    <xdr:to>
      <xdr:col>12</xdr:col>
      <xdr:colOff>9525</xdr:colOff>
      <xdr:row>23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523874</xdr:colOff>
      <xdr:row>23</xdr:row>
      <xdr:rowOff>52387</xdr:rowOff>
    </xdr:from>
    <xdr:to>
      <xdr:col>12</xdr:col>
      <xdr:colOff>9525</xdr:colOff>
      <xdr:row>33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514350</xdr:colOff>
      <xdr:row>34</xdr:row>
      <xdr:rowOff>0</xdr:rowOff>
    </xdr:from>
    <xdr:to>
      <xdr:col>12</xdr:col>
      <xdr:colOff>38100</xdr:colOff>
      <xdr:row>45</xdr:row>
      <xdr:rowOff>180975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</xdr:row>
      <xdr:rowOff>109536</xdr:rowOff>
    </xdr:from>
    <xdr:to>
      <xdr:col>12</xdr:col>
      <xdr:colOff>57150</xdr:colOff>
      <xdr:row>13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13</xdr:row>
      <xdr:rowOff>138112</xdr:rowOff>
    </xdr:from>
    <xdr:to>
      <xdr:col>12</xdr:col>
      <xdr:colOff>19050</xdr:colOff>
      <xdr:row>26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600074</xdr:colOff>
      <xdr:row>26</xdr:row>
      <xdr:rowOff>28575</xdr:rowOff>
    </xdr:from>
    <xdr:to>
      <xdr:col>12</xdr:col>
      <xdr:colOff>9525</xdr:colOff>
      <xdr:row>38</xdr:row>
      <xdr:rowOff>28575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38</xdr:row>
      <xdr:rowOff>23812</xdr:rowOff>
    </xdr:from>
    <xdr:to>
      <xdr:col>11</xdr:col>
      <xdr:colOff>590550</xdr:colOff>
      <xdr:row>50</xdr:row>
      <xdr:rowOff>104775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abSelected="1" topLeftCell="A7" workbookViewId="0">
      <selection activeCell="Q13" sqref="Q13"/>
    </sheetView>
  </sheetViews>
  <sheetFormatPr defaultRowHeight="15" x14ac:dyDescent="0.25"/>
  <cols>
    <col min="2" max="2" width="9.7109375" bestFit="1" customWidth="1"/>
  </cols>
  <sheetData>
    <row r="2" spans="1:13" ht="26.25" x14ac:dyDescent="0.4">
      <c r="D2" s="33" t="s">
        <v>5</v>
      </c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D3" s="12" t="s">
        <v>3</v>
      </c>
    </row>
    <row r="4" spans="1:13" ht="23.25" x14ac:dyDescent="0.35">
      <c r="C4" s="16"/>
      <c r="E4" s="15" t="s">
        <v>2</v>
      </c>
    </row>
    <row r="5" spans="1:13" ht="15.75" x14ac:dyDescent="0.25">
      <c r="C5" s="17"/>
    </row>
    <row r="6" spans="1:13" ht="15.75" x14ac:dyDescent="0.25">
      <c r="C6" s="18"/>
    </row>
    <row r="7" spans="1:13" ht="15.75" x14ac:dyDescent="0.25">
      <c r="C7" s="18"/>
    </row>
    <row r="8" spans="1:13" ht="15.75" x14ac:dyDescent="0.25">
      <c r="C8" s="18"/>
    </row>
    <row r="9" spans="1:13" ht="15.75" x14ac:dyDescent="0.25">
      <c r="C9" s="18"/>
    </row>
    <row r="10" spans="1:13" ht="15.75" x14ac:dyDescent="0.25">
      <c r="C10" s="18"/>
    </row>
    <row r="11" spans="1:13" ht="15.75" x14ac:dyDescent="0.25">
      <c r="A11">
        <v>2</v>
      </c>
      <c r="B11" s="1">
        <f>C11/104</f>
        <v>0</v>
      </c>
      <c r="C11" s="18">
        <v>0</v>
      </c>
    </row>
    <row r="12" spans="1:13" ht="15.75" x14ac:dyDescent="0.25">
      <c r="A12">
        <v>3</v>
      </c>
      <c r="B12" s="1">
        <f t="shared" ref="B12:B19" si="0">C12/104</f>
        <v>0</v>
      </c>
      <c r="C12" s="18">
        <v>0</v>
      </c>
    </row>
    <row r="13" spans="1:13" ht="15.75" x14ac:dyDescent="0.25">
      <c r="A13">
        <v>4</v>
      </c>
      <c r="B13" s="1">
        <f t="shared" si="0"/>
        <v>9.6153846153846159E-3</v>
      </c>
      <c r="C13" s="18">
        <v>1</v>
      </c>
    </row>
    <row r="14" spans="1:13" x14ac:dyDescent="0.25">
      <c r="A14">
        <v>5</v>
      </c>
      <c r="B14" s="1">
        <f t="shared" si="0"/>
        <v>7.6923076923076927E-2</v>
      </c>
      <c r="C14" s="19">
        <v>8</v>
      </c>
    </row>
    <row r="15" spans="1:13" x14ac:dyDescent="0.25">
      <c r="A15">
        <v>6</v>
      </c>
      <c r="B15" s="1">
        <f t="shared" si="0"/>
        <v>0.34615384615384615</v>
      </c>
      <c r="C15" s="19">
        <v>36</v>
      </c>
    </row>
    <row r="16" spans="1:13" x14ac:dyDescent="0.25">
      <c r="A16">
        <v>7</v>
      </c>
      <c r="B16" s="1">
        <f t="shared" si="0"/>
        <v>0.29807692307692307</v>
      </c>
      <c r="C16" s="19">
        <v>31</v>
      </c>
    </row>
    <row r="17" spans="1:4" x14ac:dyDescent="0.25">
      <c r="A17">
        <v>8</v>
      </c>
      <c r="B17" s="1">
        <f t="shared" si="0"/>
        <v>0.25</v>
      </c>
      <c r="C17" s="19">
        <v>26</v>
      </c>
    </row>
    <row r="18" spans="1:4" x14ac:dyDescent="0.25">
      <c r="A18">
        <v>9</v>
      </c>
      <c r="B18" s="1">
        <f t="shared" si="0"/>
        <v>1.9230769230769232E-2</v>
      </c>
      <c r="C18" s="19">
        <v>2</v>
      </c>
    </row>
    <row r="19" spans="1:4" x14ac:dyDescent="0.25">
      <c r="A19">
        <v>10</v>
      </c>
      <c r="B19">
        <f t="shared" si="0"/>
        <v>0</v>
      </c>
      <c r="C19" s="19">
        <v>0</v>
      </c>
    </row>
    <row r="21" spans="1:4" x14ac:dyDescent="0.25">
      <c r="A21" t="s">
        <v>6</v>
      </c>
    </row>
    <row r="23" spans="1:4" x14ac:dyDescent="0.25">
      <c r="C23" s="20"/>
    </row>
    <row r="24" spans="1:4" x14ac:dyDescent="0.25">
      <c r="C24" s="21"/>
    </row>
    <row r="25" spans="1:4" ht="15.75" x14ac:dyDescent="0.25">
      <c r="A25">
        <v>2</v>
      </c>
      <c r="B25" s="1">
        <f>C25/103</f>
        <v>0</v>
      </c>
      <c r="C25" s="22">
        <v>0</v>
      </c>
      <c r="D25" s="16"/>
    </row>
    <row r="26" spans="1:4" ht="15.75" x14ac:dyDescent="0.25">
      <c r="A26">
        <v>3</v>
      </c>
      <c r="B26" s="1">
        <f t="shared" ref="B26:B33" si="1">C26/103</f>
        <v>0</v>
      </c>
      <c r="C26" s="23">
        <v>0</v>
      </c>
    </row>
    <row r="27" spans="1:4" ht="15.75" x14ac:dyDescent="0.25">
      <c r="A27">
        <v>4</v>
      </c>
      <c r="B27" s="1">
        <f t="shared" si="1"/>
        <v>9.7087378640776691E-3</v>
      </c>
      <c r="C27" s="23">
        <v>1</v>
      </c>
    </row>
    <row r="28" spans="1:4" ht="15.75" x14ac:dyDescent="0.25">
      <c r="A28">
        <v>5</v>
      </c>
      <c r="B28" s="1">
        <f t="shared" si="1"/>
        <v>0.10679611650485436</v>
      </c>
      <c r="C28" s="23">
        <v>11</v>
      </c>
    </row>
    <row r="29" spans="1:4" ht="15.75" x14ac:dyDescent="0.25">
      <c r="A29">
        <v>6</v>
      </c>
      <c r="B29" s="1">
        <f t="shared" si="1"/>
        <v>0.34951456310679613</v>
      </c>
      <c r="C29" s="23">
        <v>36</v>
      </c>
    </row>
    <row r="30" spans="1:4" ht="15.75" x14ac:dyDescent="0.25">
      <c r="A30">
        <v>7</v>
      </c>
      <c r="B30" s="1">
        <f t="shared" si="1"/>
        <v>0.28155339805825241</v>
      </c>
      <c r="C30" s="23">
        <v>29</v>
      </c>
    </row>
    <row r="31" spans="1:4" ht="15.75" x14ac:dyDescent="0.25">
      <c r="A31">
        <v>8</v>
      </c>
      <c r="B31" s="1">
        <f t="shared" si="1"/>
        <v>0.23300970873786409</v>
      </c>
      <c r="C31" s="23">
        <v>24</v>
      </c>
    </row>
    <row r="32" spans="1:4" ht="15.75" x14ac:dyDescent="0.25">
      <c r="A32">
        <v>9</v>
      </c>
      <c r="B32" s="1">
        <f t="shared" si="1"/>
        <v>1.9417475728155338E-2</v>
      </c>
      <c r="C32" s="23">
        <v>2</v>
      </c>
    </row>
    <row r="33" spans="1:4" ht="15.75" x14ac:dyDescent="0.25">
      <c r="A33">
        <v>10</v>
      </c>
      <c r="B33" s="1">
        <f t="shared" si="1"/>
        <v>0</v>
      </c>
      <c r="C33" s="23">
        <v>0</v>
      </c>
      <c r="D33" s="16"/>
    </row>
    <row r="34" spans="1:4" x14ac:dyDescent="0.25">
      <c r="C34" s="24"/>
    </row>
    <row r="35" spans="1:4" x14ac:dyDescent="0.25">
      <c r="A35" t="s">
        <v>7</v>
      </c>
      <c r="C35" s="24"/>
    </row>
    <row r="44" spans="1:4" x14ac:dyDescent="0.25">
      <c r="C44" s="24"/>
    </row>
    <row r="45" spans="1:4" ht="15.75" x14ac:dyDescent="0.25">
      <c r="A45">
        <v>2</v>
      </c>
      <c r="B45" s="1">
        <f>C45/107</f>
        <v>0</v>
      </c>
      <c r="C45" s="30">
        <v>0</v>
      </c>
    </row>
    <row r="46" spans="1:4" ht="15.75" x14ac:dyDescent="0.25">
      <c r="A46">
        <v>3</v>
      </c>
      <c r="B46" s="1">
        <f t="shared" ref="B46:B53" si="2">C46/107</f>
        <v>0</v>
      </c>
      <c r="C46" s="30">
        <v>0</v>
      </c>
    </row>
    <row r="47" spans="1:4" ht="15.75" x14ac:dyDescent="0.25">
      <c r="A47">
        <v>4</v>
      </c>
      <c r="B47" s="1">
        <f t="shared" si="2"/>
        <v>9.3457943925233638E-3</v>
      </c>
      <c r="C47" s="30">
        <v>1</v>
      </c>
    </row>
    <row r="48" spans="1:4" ht="15.75" x14ac:dyDescent="0.25">
      <c r="A48">
        <v>5</v>
      </c>
      <c r="B48" s="1">
        <f t="shared" si="2"/>
        <v>9.3457943925233641E-2</v>
      </c>
      <c r="C48" s="30">
        <v>10</v>
      </c>
    </row>
    <row r="49" spans="1:3" ht="15.75" x14ac:dyDescent="0.25">
      <c r="A49">
        <v>6</v>
      </c>
      <c r="B49" s="1">
        <f t="shared" si="2"/>
        <v>0.30841121495327101</v>
      </c>
      <c r="C49" s="30">
        <v>33</v>
      </c>
    </row>
    <row r="50" spans="1:3" ht="15.75" x14ac:dyDescent="0.25">
      <c r="A50">
        <v>7</v>
      </c>
      <c r="B50" s="1">
        <f t="shared" si="2"/>
        <v>0.28037383177570091</v>
      </c>
      <c r="C50" s="30">
        <v>30</v>
      </c>
    </row>
    <row r="51" spans="1:3" ht="15.75" x14ac:dyDescent="0.25">
      <c r="A51">
        <v>8</v>
      </c>
      <c r="B51" s="1">
        <f t="shared" si="2"/>
        <v>0.28971962616822428</v>
      </c>
      <c r="C51" s="30">
        <v>31</v>
      </c>
    </row>
    <row r="52" spans="1:3" ht="15.75" x14ac:dyDescent="0.25">
      <c r="A52">
        <v>9</v>
      </c>
      <c r="B52" s="1">
        <f t="shared" si="2"/>
        <v>1.8691588785046728E-2</v>
      </c>
      <c r="C52" s="30">
        <v>2</v>
      </c>
    </row>
    <row r="53" spans="1:3" ht="15.75" x14ac:dyDescent="0.25">
      <c r="A53">
        <v>10</v>
      </c>
      <c r="B53" s="1">
        <f t="shared" si="2"/>
        <v>0</v>
      </c>
      <c r="C53" s="30">
        <v>0</v>
      </c>
    </row>
    <row r="54" spans="1:3" x14ac:dyDescent="0.25">
      <c r="C54" s="24">
        <f>SUM(C45:C53)</f>
        <v>107</v>
      </c>
    </row>
  </sheetData>
  <mergeCells count="1">
    <mergeCell ref="D2:M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3"/>
  <sheetViews>
    <sheetView topLeftCell="A7" workbookViewId="0">
      <selection activeCell="G41" sqref="G41"/>
    </sheetView>
  </sheetViews>
  <sheetFormatPr defaultRowHeight="15" x14ac:dyDescent="0.25"/>
  <cols>
    <col min="1" max="1" width="4.5703125" customWidth="1"/>
    <col min="2" max="2" width="4.7109375" customWidth="1"/>
    <col min="3" max="3" width="4.5703125" customWidth="1"/>
    <col min="4" max="4" width="5.42578125" customWidth="1"/>
    <col min="12" max="12" width="9.140625" customWidth="1"/>
    <col min="17" max="17" width="0.28515625" customWidth="1"/>
  </cols>
  <sheetData>
    <row r="3" spans="1:19" ht="26.25" x14ac:dyDescent="0.4">
      <c r="E3" s="14" t="s">
        <v>4</v>
      </c>
      <c r="F3" s="14"/>
      <c r="G3" s="14"/>
    </row>
    <row r="4" spans="1:19" ht="26.25" x14ac:dyDescent="0.4">
      <c r="A4">
        <v>2</v>
      </c>
      <c r="B4" s="1">
        <f>C4/76</f>
        <v>7.8947368421052627E-2</v>
      </c>
      <c r="C4">
        <v>6</v>
      </c>
      <c r="E4" s="14"/>
      <c r="F4" s="14"/>
      <c r="G4" s="14"/>
    </row>
    <row r="5" spans="1:19" x14ac:dyDescent="0.25">
      <c r="A5">
        <v>3</v>
      </c>
      <c r="B5" s="1">
        <f t="shared" ref="B5:B12" si="0">C5/76</f>
        <v>5.2631578947368418E-2</v>
      </c>
      <c r="C5">
        <v>4</v>
      </c>
    </row>
    <row r="6" spans="1:19" x14ac:dyDescent="0.25">
      <c r="A6">
        <v>4</v>
      </c>
      <c r="B6" s="1">
        <f t="shared" si="0"/>
        <v>9.2105263157894732E-2</v>
      </c>
      <c r="C6">
        <v>7</v>
      </c>
    </row>
    <row r="7" spans="1:19" ht="26.25" x14ac:dyDescent="0.4">
      <c r="A7">
        <v>5</v>
      </c>
      <c r="B7" s="1">
        <f t="shared" si="0"/>
        <v>6.5789473684210523E-2</v>
      </c>
      <c r="C7" s="6">
        <v>5</v>
      </c>
      <c r="D7" s="1"/>
      <c r="M7" s="13"/>
      <c r="N7" s="13"/>
      <c r="O7" s="13"/>
      <c r="P7" s="13"/>
      <c r="Q7" s="7"/>
      <c r="R7" s="8"/>
      <c r="S7" s="5"/>
    </row>
    <row r="8" spans="1:19" ht="26.25" x14ac:dyDescent="0.4">
      <c r="A8">
        <v>6</v>
      </c>
      <c r="B8" s="1">
        <f t="shared" si="0"/>
        <v>6.5789473684210523E-2</v>
      </c>
      <c r="C8" s="4">
        <v>5</v>
      </c>
      <c r="D8" s="1"/>
      <c r="M8" s="13"/>
      <c r="N8" s="13"/>
      <c r="O8" s="13"/>
      <c r="P8" s="13"/>
      <c r="Q8" s="7"/>
      <c r="R8" s="8"/>
      <c r="S8" s="5"/>
    </row>
    <row r="9" spans="1:19" x14ac:dyDescent="0.25">
      <c r="A9">
        <v>7</v>
      </c>
      <c r="B9" s="1">
        <f t="shared" si="0"/>
        <v>0.15789473684210525</v>
      </c>
      <c r="C9" s="6">
        <v>12</v>
      </c>
      <c r="N9" s="5"/>
      <c r="O9" s="5"/>
      <c r="P9" s="5"/>
      <c r="Q9" s="5"/>
      <c r="R9" s="5"/>
      <c r="S9" s="5"/>
    </row>
    <row r="10" spans="1:19" x14ac:dyDescent="0.25">
      <c r="A10">
        <v>8</v>
      </c>
      <c r="B10" s="1">
        <f t="shared" si="0"/>
        <v>0.21052631578947367</v>
      </c>
      <c r="C10" s="6">
        <v>16</v>
      </c>
      <c r="P10" s="5"/>
      <c r="Q10" s="5"/>
      <c r="R10" s="5"/>
      <c r="S10" s="5"/>
    </row>
    <row r="11" spans="1:19" x14ac:dyDescent="0.25">
      <c r="A11">
        <v>9</v>
      </c>
      <c r="B11" s="1">
        <f t="shared" si="0"/>
        <v>0.22368421052631579</v>
      </c>
      <c r="C11" s="6">
        <v>17</v>
      </c>
    </row>
    <row r="12" spans="1:19" x14ac:dyDescent="0.25">
      <c r="A12">
        <v>10</v>
      </c>
      <c r="B12" s="1">
        <f t="shared" si="0"/>
        <v>5.2631578947368418E-2</v>
      </c>
      <c r="C12" s="6">
        <v>4</v>
      </c>
    </row>
    <row r="13" spans="1:19" x14ac:dyDescent="0.25">
      <c r="B13" s="1"/>
      <c r="C13" s="6">
        <v>76</v>
      </c>
      <c r="R13" t="s">
        <v>0</v>
      </c>
    </row>
    <row r="15" spans="1:19" x14ac:dyDescent="0.25">
      <c r="A15" s="3"/>
      <c r="B15" s="3"/>
    </row>
    <row r="16" spans="1:19" x14ac:dyDescent="0.25">
      <c r="B16" s="5"/>
      <c r="C16" s="2"/>
    </row>
    <row r="17" spans="1:3" x14ac:dyDescent="0.25">
      <c r="C17" s="24"/>
    </row>
    <row r="18" spans="1:3" ht="15.75" x14ac:dyDescent="0.25">
      <c r="A18">
        <v>2</v>
      </c>
      <c r="B18" s="1">
        <f>C18/76</f>
        <v>7.8947368421052627E-2</v>
      </c>
      <c r="C18" s="22">
        <v>6</v>
      </c>
    </row>
    <row r="19" spans="1:3" ht="15.75" x14ac:dyDescent="0.25">
      <c r="A19">
        <v>3</v>
      </c>
      <c r="B19" s="1">
        <f t="shared" ref="B19:B26" si="1">C19/76</f>
        <v>2.6315789473684209E-2</v>
      </c>
      <c r="C19" s="23">
        <v>2</v>
      </c>
    </row>
    <row r="20" spans="1:3" ht="15.75" x14ac:dyDescent="0.25">
      <c r="A20">
        <v>4</v>
      </c>
      <c r="B20" s="1">
        <f t="shared" si="1"/>
        <v>2.6315789473684209E-2</v>
      </c>
      <c r="C20" s="23">
        <v>2</v>
      </c>
    </row>
    <row r="21" spans="1:3" ht="15.75" x14ac:dyDescent="0.25">
      <c r="A21">
        <v>5</v>
      </c>
      <c r="B21" s="1">
        <f t="shared" si="1"/>
        <v>9.2105263157894732E-2</v>
      </c>
      <c r="C21" s="23">
        <v>7</v>
      </c>
    </row>
    <row r="22" spans="1:3" ht="15.75" x14ac:dyDescent="0.25">
      <c r="A22">
        <v>6</v>
      </c>
      <c r="B22" s="1">
        <f t="shared" si="1"/>
        <v>6.5789473684210523E-2</v>
      </c>
      <c r="C22" s="23">
        <v>5</v>
      </c>
    </row>
    <row r="23" spans="1:3" ht="15.75" x14ac:dyDescent="0.25">
      <c r="A23">
        <v>7</v>
      </c>
      <c r="B23" s="1">
        <f t="shared" si="1"/>
        <v>9.2105263157894732E-2</v>
      </c>
      <c r="C23" s="23">
        <v>7</v>
      </c>
    </row>
    <row r="24" spans="1:3" ht="15.75" x14ac:dyDescent="0.25">
      <c r="A24">
        <v>8</v>
      </c>
      <c r="B24" s="1">
        <f t="shared" si="1"/>
        <v>0.21052631578947367</v>
      </c>
      <c r="C24" s="23">
        <v>16</v>
      </c>
    </row>
    <row r="25" spans="1:3" ht="15.75" x14ac:dyDescent="0.25">
      <c r="A25">
        <v>9</v>
      </c>
      <c r="B25" s="1">
        <f t="shared" si="1"/>
        <v>0.15789473684210525</v>
      </c>
      <c r="C25" s="23">
        <v>12</v>
      </c>
    </row>
    <row r="26" spans="1:3" ht="15.75" x14ac:dyDescent="0.25">
      <c r="A26">
        <v>10</v>
      </c>
      <c r="B26" s="1">
        <f t="shared" si="1"/>
        <v>0.25</v>
      </c>
      <c r="C26" s="23">
        <v>19</v>
      </c>
    </row>
    <row r="27" spans="1:3" ht="15.75" x14ac:dyDescent="0.25">
      <c r="B27" s="1"/>
      <c r="C27" s="25">
        <f>SUM(C18:C26)</f>
        <v>76</v>
      </c>
    </row>
    <row r="28" spans="1:3" x14ac:dyDescent="0.25">
      <c r="B28" s="1"/>
      <c r="C28" s="24"/>
    </row>
    <row r="29" spans="1:3" x14ac:dyDescent="0.25">
      <c r="B29" s="1"/>
    </row>
    <row r="35" spans="1:4" ht="15.75" x14ac:dyDescent="0.25">
      <c r="A35" s="22">
        <v>2</v>
      </c>
      <c r="B35" s="31">
        <f>C35/76</f>
        <v>1.3157894736842105E-2</v>
      </c>
      <c r="C35" s="22">
        <v>1</v>
      </c>
    </row>
    <row r="36" spans="1:4" ht="15.75" x14ac:dyDescent="0.25">
      <c r="A36" s="23">
        <v>3</v>
      </c>
      <c r="B36" s="31">
        <f t="shared" ref="B36:B43" si="2">C36/76</f>
        <v>0</v>
      </c>
      <c r="C36" s="23">
        <v>0</v>
      </c>
    </row>
    <row r="37" spans="1:4" ht="15.75" x14ac:dyDescent="0.25">
      <c r="A37" s="23">
        <v>4</v>
      </c>
      <c r="B37" s="31">
        <f t="shared" si="2"/>
        <v>1.3157894736842105E-2</v>
      </c>
      <c r="C37" s="23">
        <v>1</v>
      </c>
    </row>
    <row r="38" spans="1:4" ht="15.75" x14ac:dyDescent="0.25">
      <c r="A38" s="23">
        <v>5</v>
      </c>
      <c r="B38" s="31">
        <f t="shared" si="2"/>
        <v>0.13157894736842105</v>
      </c>
      <c r="C38" s="23">
        <v>10</v>
      </c>
    </row>
    <row r="39" spans="1:4" ht="15.75" x14ac:dyDescent="0.25">
      <c r="A39" s="23">
        <v>6</v>
      </c>
      <c r="B39" s="31">
        <f t="shared" si="2"/>
        <v>7.8947368421052627E-2</v>
      </c>
      <c r="C39" s="23">
        <v>6</v>
      </c>
    </row>
    <row r="40" spans="1:4" ht="15.75" x14ac:dyDescent="0.25">
      <c r="A40" s="23">
        <v>7</v>
      </c>
      <c r="B40" s="31">
        <f t="shared" si="2"/>
        <v>0.19736842105263158</v>
      </c>
      <c r="C40" s="23">
        <v>15</v>
      </c>
    </row>
    <row r="41" spans="1:4" ht="15.75" x14ac:dyDescent="0.25">
      <c r="A41" s="23">
        <v>8</v>
      </c>
      <c r="B41" s="31">
        <f t="shared" si="2"/>
        <v>0.26315789473684209</v>
      </c>
      <c r="C41" s="23">
        <v>20</v>
      </c>
    </row>
    <row r="42" spans="1:4" ht="15.75" x14ac:dyDescent="0.25">
      <c r="A42" s="23">
        <v>9</v>
      </c>
      <c r="B42" s="31">
        <f t="shared" si="2"/>
        <v>0.23684210526315788</v>
      </c>
      <c r="C42" s="23">
        <v>18</v>
      </c>
    </row>
    <row r="43" spans="1:4" ht="15.75" x14ac:dyDescent="0.25">
      <c r="A43" s="23">
        <v>10</v>
      </c>
      <c r="B43" s="31">
        <f t="shared" si="2"/>
        <v>6.5789473684210523E-2</v>
      </c>
      <c r="C43" s="23">
        <v>5</v>
      </c>
    </row>
    <row r="44" spans="1:4" ht="15.75" x14ac:dyDescent="0.25">
      <c r="A44" s="32"/>
      <c r="B44" s="32"/>
      <c r="C44" s="32"/>
    </row>
    <row r="45" spans="1:4" ht="21" x14ac:dyDescent="0.35">
      <c r="A45" s="26"/>
      <c r="D45">
        <v>76</v>
      </c>
    </row>
    <row r="53" spans="1:4" x14ac:dyDescent="0.25">
      <c r="A53">
        <v>2</v>
      </c>
      <c r="B53" s="1">
        <f>C53/76</f>
        <v>3.9473684210526314E-2</v>
      </c>
      <c r="C53">
        <v>3</v>
      </c>
    </row>
    <row r="54" spans="1:4" x14ac:dyDescent="0.25">
      <c r="A54">
        <v>3</v>
      </c>
      <c r="B54" s="1">
        <f t="shared" ref="B54:B61" si="3">C54/76</f>
        <v>1.3157894736842105E-2</v>
      </c>
      <c r="C54">
        <v>1</v>
      </c>
    </row>
    <row r="55" spans="1:4" x14ac:dyDescent="0.25">
      <c r="A55">
        <v>4</v>
      </c>
      <c r="B55" s="1">
        <f t="shared" si="3"/>
        <v>3.9473684210526314E-2</v>
      </c>
      <c r="C55">
        <v>3</v>
      </c>
    </row>
    <row r="56" spans="1:4" x14ac:dyDescent="0.25">
      <c r="A56">
        <v>5</v>
      </c>
      <c r="B56" s="1">
        <f t="shared" si="3"/>
        <v>6.5789473684210523E-2</v>
      </c>
      <c r="C56">
        <v>5</v>
      </c>
    </row>
    <row r="57" spans="1:4" x14ac:dyDescent="0.25">
      <c r="A57">
        <v>6</v>
      </c>
      <c r="B57" s="1">
        <f t="shared" si="3"/>
        <v>0.10526315789473684</v>
      </c>
      <c r="C57">
        <v>8</v>
      </c>
    </row>
    <row r="58" spans="1:4" x14ac:dyDescent="0.25">
      <c r="A58">
        <v>7</v>
      </c>
      <c r="B58" s="1">
        <f t="shared" si="3"/>
        <v>0.17105263157894737</v>
      </c>
      <c r="C58">
        <v>13</v>
      </c>
    </row>
    <row r="59" spans="1:4" x14ac:dyDescent="0.25">
      <c r="A59">
        <v>8</v>
      </c>
      <c r="B59" s="1">
        <f t="shared" si="3"/>
        <v>0.17105263157894737</v>
      </c>
      <c r="C59">
        <v>13</v>
      </c>
    </row>
    <row r="60" spans="1:4" x14ac:dyDescent="0.25">
      <c r="A60">
        <v>9</v>
      </c>
      <c r="B60" s="1">
        <f>C60/76</f>
        <v>0.15789473684210525</v>
      </c>
      <c r="C60">
        <v>12</v>
      </c>
    </row>
    <row r="61" spans="1:4" x14ac:dyDescent="0.25">
      <c r="A61">
        <v>10</v>
      </c>
      <c r="B61" s="1">
        <f t="shared" si="3"/>
        <v>0.23684210526315788</v>
      </c>
      <c r="C61">
        <v>18</v>
      </c>
    </row>
    <row r="63" spans="1:4" x14ac:dyDescent="0.25">
      <c r="D63">
        <v>76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opLeftCell="A22" workbookViewId="0">
      <selection activeCell="H58" sqref="H58"/>
    </sheetView>
  </sheetViews>
  <sheetFormatPr defaultRowHeight="15" x14ac:dyDescent="0.25"/>
  <cols>
    <col min="1" max="1" width="5.28515625" customWidth="1"/>
    <col min="2" max="2" width="5" customWidth="1"/>
    <col min="3" max="3" width="4.7109375" customWidth="1"/>
  </cols>
  <sheetData>
    <row r="1" spans="1:18" x14ac:dyDescent="0.25">
      <c r="A1">
        <v>2</v>
      </c>
      <c r="B1" s="1">
        <f>C1/104</f>
        <v>0</v>
      </c>
      <c r="C1">
        <v>0</v>
      </c>
    </row>
    <row r="2" spans="1:18" x14ac:dyDescent="0.25">
      <c r="A2">
        <v>3</v>
      </c>
      <c r="B2" s="1">
        <f t="shared" ref="B2:B9" si="0">C2/104</f>
        <v>0</v>
      </c>
      <c r="C2">
        <v>0</v>
      </c>
      <c r="O2" s="9"/>
      <c r="P2" s="34" t="s">
        <v>1</v>
      </c>
      <c r="Q2" s="35"/>
      <c r="R2" s="35"/>
    </row>
    <row r="3" spans="1:18" x14ac:dyDescent="0.25">
      <c r="A3">
        <v>4</v>
      </c>
      <c r="B3" s="1">
        <f t="shared" si="0"/>
        <v>0</v>
      </c>
      <c r="C3">
        <v>0</v>
      </c>
      <c r="O3" s="9"/>
      <c r="P3" s="35"/>
      <c r="Q3" s="35"/>
      <c r="R3" s="35"/>
    </row>
    <row r="4" spans="1:18" x14ac:dyDescent="0.25">
      <c r="A4">
        <v>5</v>
      </c>
      <c r="B4" s="1">
        <f t="shared" si="0"/>
        <v>4.807692307692308E-2</v>
      </c>
      <c r="C4">
        <v>5</v>
      </c>
      <c r="O4" s="9"/>
      <c r="P4" s="35"/>
      <c r="Q4" s="35"/>
      <c r="R4" s="35"/>
    </row>
    <row r="5" spans="1:18" x14ac:dyDescent="0.25">
      <c r="A5">
        <v>6</v>
      </c>
      <c r="B5" s="1">
        <f t="shared" si="0"/>
        <v>7.6923076923076927E-2</v>
      </c>
      <c r="C5">
        <v>8</v>
      </c>
    </row>
    <row r="6" spans="1:18" x14ac:dyDescent="0.25">
      <c r="A6">
        <v>7</v>
      </c>
      <c r="B6" s="1">
        <f t="shared" si="0"/>
        <v>0.18269230769230768</v>
      </c>
      <c r="C6">
        <v>19</v>
      </c>
    </row>
    <row r="7" spans="1:18" x14ac:dyDescent="0.25">
      <c r="A7">
        <v>8</v>
      </c>
      <c r="B7" s="1">
        <f t="shared" si="0"/>
        <v>0.30769230769230771</v>
      </c>
      <c r="C7">
        <v>32</v>
      </c>
    </row>
    <row r="8" spans="1:18" x14ac:dyDescent="0.25">
      <c r="A8">
        <v>9</v>
      </c>
      <c r="B8" s="1">
        <f t="shared" si="0"/>
        <v>0.26923076923076922</v>
      </c>
      <c r="C8">
        <v>28</v>
      </c>
    </row>
    <row r="9" spans="1:18" x14ac:dyDescent="0.25">
      <c r="A9" s="27">
        <v>10</v>
      </c>
      <c r="B9" s="28">
        <f t="shared" si="0"/>
        <v>0.11538461538461539</v>
      </c>
      <c r="C9">
        <v>12</v>
      </c>
    </row>
    <row r="11" spans="1:18" x14ac:dyDescent="0.25">
      <c r="D11">
        <v>104</v>
      </c>
    </row>
    <row r="20" spans="1:3" x14ac:dyDescent="0.25">
      <c r="A20">
        <v>2</v>
      </c>
      <c r="B20" s="1">
        <f>C20/104</f>
        <v>0</v>
      </c>
      <c r="C20">
        <v>0</v>
      </c>
    </row>
    <row r="21" spans="1:3" x14ac:dyDescent="0.25">
      <c r="A21">
        <v>3</v>
      </c>
      <c r="B21" s="1">
        <f t="shared" ref="B21:B28" si="1">C21/104</f>
        <v>0</v>
      </c>
      <c r="C21">
        <v>0</v>
      </c>
    </row>
    <row r="22" spans="1:3" x14ac:dyDescent="0.25">
      <c r="A22">
        <v>4</v>
      </c>
      <c r="B22" s="1">
        <f t="shared" si="1"/>
        <v>0</v>
      </c>
      <c r="C22">
        <v>0</v>
      </c>
    </row>
    <row r="23" spans="1:3" x14ac:dyDescent="0.25">
      <c r="A23">
        <v>5</v>
      </c>
      <c r="B23" s="1">
        <f t="shared" si="1"/>
        <v>0.36538461538461536</v>
      </c>
      <c r="C23">
        <v>38</v>
      </c>
    </row>
    <row r="24" spans="1:3" x14ac:dyDescent="0.25">
      <c r="A24">
        <v>6</v>
      </c>
      <c r="B24" s="1">
        <f t="shared" si="1"/>
        <v>0.16346153846153846</v>
      </c>
      <c r="C24">
        <v>17</v>
      </c>
    </row>
    <row r="25" spans="1:3" x14ac:dyDescent="0.25">
      <c r="A25">
        <v>7</v>
      </c>
      <c r="B25" s="1">
        <f t="shared" si="1"/>
        <v>9.6153846153846159E-2</v>
      </c>
      <c r="C25">
        <v>10</v>
      </c>
    </row>
    <row r="26" spans="1:3" x14ac:dyDescent="0.25">
      <c r="A26">
        <v>8</v>
      </c>
      <c r="B26" s="1">
        <f t="shared" si="1"/>
        <v>0.16346153846153846</v>
      </c>
      <c r="C26">
        <v>17</v>
      </c>
    </row>
    <row r="27" spans="1:3" x14ac:dyDescent="0.25">
      <c r="A27">
        <v>9</v>
      </c>
      <c r="B27" s="1">
        <f t="shared" si="1"/>
        <v>0.10576923076923077</v>
      </c>
      <c r="C27">
        <v>11</v>
      </c>
    </row>
    <row r="28" spans="1:3" x14ac:dyDescent="0.25">
      <c r="A28">
        <v>10</v>
      </c>
      <c r="B28" s="1">
        <f t="shared" si="1"/>
        <v>0.10576923076923077</v>
      </c>
      <c r="C28">
        <v>11</v>
      </c>
    </row>
    <row r="30" spans="1:3" x14ac:dyDescent="0.25">
      <c r="C30">
        <v>104</v>
      </c>
    </row>
    <row r="34" spans="1:3" x14ac:dyDescent="0.25">
      <c r="A34">
        <v>2</v>
      </c>
      <c r="B34" s="1">
        <f>C34/104</f>
        <v>0</v>
      </c>
      <c r="C34">
        <v>0</v>
      </c>
    </row>
    <row r="35" spans="1:3" x14ac:dyDescent="0.25">
      <c r="A35">
        <v>3</v>
      </c>
      <c r="B35" s="1">
        <f t="shared" ref="B35:B42" si="2">C35/104</f>
        <v>0</v>
      </c>
      <c r="C35">
        <v>0</v>
      </c>
    </row>
    <row r="36" spans="1:3" x14ac:dyDescent="0.25">
      <c r="A36">
        <v>4</v>
      </c>
      <c r="B36" s="1">
        <f t="shared" si="2"/>
        <v>0</v>
      </c>
      <c r="C36">
        <v>0</v>
      </c>
    </row>
    <row r="37" spans="1:3" x14ac:dyDescent="0.25">
      <c r="A37">
        <v>5</v>
      </c>
      <c r="B37" s="1">
        <f t="shared" si="2"/>
        <v>0.16346153846153846</v>
      </c>
      <c r="C37">
        <v>17</v>
      </c>
    </row>
    <row r="38" spans="1:3" x14ac:dyDescent="0.25">
      <c r="A38">
        <v>6</v>
      </c>
      <c r="B38" s="1">
        <f t="shared" si="2"/>
        <v>0.14423076923076922</v>
      </c>
      <c r="C38">
        <v>15</v>
      </c>
    </row>
    <row r="39" spans="1:3" x14ac:dyDescent="0.25">
      <c r="A39">
        <v>7</v>
      </c>
      <c r="B39" s="1">
        <f t="shared" si="2"/>
        <v>0.17307692307692307</v>
      </c>
      <c r="C39">
        <v>18</v>
      </c>
    </row>
    <row r="40" spans="1:3" x14ac:dyDescent="0.25">
      <c r="A40">
        <v>8</v>
      </c>
      <c r="B40" s="1">
        <f t="shared" si="2"/>
        <v>0.25961538461538464</v>
      </c>
      <c r="C40">
        <v>27</v>
      </c>
    </row>
    <row r="41" spans="1:3" x14ac:dyDescent="0.25">
      <c r="A41">
        <v>9</v>
      </c>
      <c r="B41" s="1">
        <f t="shared" si="2"/>
        <v>0.19230769230769232</v>
      </c>
      <c r="C41">
        <v>20</v>
      </c>
    </row>
    <row r="42" spans="1:3" x14ac:dyDescent="0.25">
      <c r="A42">
        <v>10</v>
      </c>
      <c r="B42" s="1">
        <f t="shared" si="2"/>
        <v>6.7307692307692304E-2</v>
      </c>
      <c r="C42">
        <v>7</v>
      </c>
    </row>
    <row r="43" spans="1:3" x14ac:dyDescent="0.25">
      <c r="C43">
        <f>SUM(C34:C42)</f>
        <v>104</v>
      </c>
    </row>
    <row r="51" spans="1:3" x14ac:dyDescent="0.25">
      <c r="A51">
        <v>2</v>
      </c>
      <c r="B51" s="1">
        <f>C51/105</f>
        <v>0</v>
      </c>
      <c r="C51">
        <v>0</v>
      </c>
    </row>
    <row r="52" spans="1:3" x14ac:dyDescent="0.25">
      <c r="A52">
        <v>3</v>
      </c>
      <c r="B52" s="1">
        <f t="shared" ref="B52:B59" si="3">C52/105</f>
        <v>0</v>
      </c>
      <c r="C52">
        <v>0</v>
      </c>
    </row>
    <row r="53" spans="1:3" x14ac:dyDescent="0.25">
      <c r="A53">
        <v>4</v>
      </c>
      <c r="B53" s="1">
        <f t="shared" si="3"/>
        <v>0</v>
      </c>
      <c r="C53">
        <v>0</v>
      </c>
    </row>
    <row r="54" spans="1:3" x14ac:dyDescent="0.25">
      <c r="A54">
        <v>5</v>
      </c>
      <c r="B54" s="1">
        <f t="shared" si="3"/>
        <v>3.8095238095238099E-2</v>
      </c>
      <c r="C54">
        <v>4</v>
      </c>
    </row>
    <row r="55" spans="1:3" x14ac:dyDescent="0.25">
      <c r="A55">
        <v>6</v>
      </c>
      <c r="B55" s="1">
        <f t="shared" si="3"/>
        <v>7.6190476190476197E-2</v>
      </c>
      <c r="C55">
        <v>8</v>
      </c>
    </row>
    <row r="56" spans="1:3" x14ac:dyDescent="0.25">
      <c r="A56">
        <v>7</v>
      </c>
      <c r="B56" s="1">
        <f t="shared" si="3"/>
        <v>0.2</v>
      </c>
      <c r="C56">
        <v>21</v>
      </c>
    </row>
    <row r="57" spans="1:3" x14ac:dyDescent="0.25">
      <c r="A57">
        <v>8</v>
      </c>
      <c r="B57" s="1">
        <f t="shared" si="3"/>
        <v>0.32380952380952382</v>
      </c>
      <c r="C57">
        <v>34</v>
      </c>
    </row>
    <row r="58" spans="1:3" x14ac:dyDescent="0.25">
      <c r="A58">
        <v>9</v>
      </c>
      <c r="B58" s="1">
        <f t="shared" si="3"/>
        <v>0.22857142857142856</v>
      </c>
      <c r="C58">
        <v>24</v>
      </c>
    </row>
    <row r="59" spans="1:3" x14ac:dyDescent="0.25">
      <c r="A59">
        <v>10</v>
      </c>
      <c r="B59" s="1">
        <f t="shared" si="3"/>
        <v>0.13333333333333333</v>
      </c>
      <c r="C59">
        <v>14</v>
      </c>
    </row>
    <row r="60" spans="1:3" x14ac:dyDescent="0.25">
      <c r="C60">
        <f>SUM(C51:C59)</f>
        <v>105</v>
      </c>
    </row>
  </sheetData>
  <mergeCells count="1">
    <mergeCell ref="P2:R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0"/>
  <sheetViews>
    <sheetView topLeftCell="A40" workbookViewId="0">
      <selection activeCell="Q9" sqref="Q9"/>
    </sheetView>
  </sheetViews>
  <sheetFormatPr defaultRowHeight="15" x14ac:dyDescent="0.25"/>
  <cols>
    <col min="1" max="1" width="6.7109375" customWidth="1"/>
    <col min="2" max="2" width="6.28515625" customWidth="1"/>
    <col min="3" max="3" width="5.7109375" customWidth="1"/>
  </cols>
  <sheetData>
    <row r="2" spans="1:18" ht="31.5" customHeight="1" x14ac:dyDescent="0.45">
      <c r="A2">
        <v>2</v>
      </c>
      <c r="B2" s="1">
        <f>C2/73</f>
        <v>0</v>
      </c>
      <c r="C2">
        <v>0</v>
      </c>
      <c r="G2" s="36" t="s">
        <v>8</v>
      </c>
      <c r="H2" s="37"/>
      <c r="I2" s="37"/>
      <c r="J2" s="37"/>
      <c r="K2" s="37"/>
      <c r="L2" s="37"/>
      <c r="M2" s="37"/>
      <c r="N2" s="37"/>
    </row>
    <row r="3" spans="1:18" ht="26.25" x14ac:dyDescent="0.4">
      <c r="A3">
        <v>3</v>
      </c>
      <c r="B3" s="1">
        <f t="shared" ref="B3:B10" si="0">C3/73</f>
        <v>0</v>
      </c>
      <c r="C3">
        <v>0</v>
      </c>
      <c r="P3" s="10"/>
      <c r="Q3" s="3"/>
      <c r="R3" s="3"/>
    </row>
    <row r="4" spans="1:18" ht="26.25" x14ac:dyDescent="0.4">
      <c r="A4">
        <v>4</v>
      </c>
      <c r="B4" s="1">
        <f t="shared" si="0"/>
        <v>0</v>
      </c>
      <c r="C4">
        <v>0</v>
      </c>
      <c r="P4" s="10"/>
      <c r="Q4" s="3"/>
      <c r="R4" s="3"/>
    </row>
    <row r="5" spans="1:18" x14ac:dyDescent="0.25">
      <c r="A5">
        <v>5</v>
      </c>
      <c r="B5" s="1">
        <f t="shared" si="0"/>
        <v>1.3698630136986301E-2</v>
      </c>
      <c r="C5">
        <v>1</v>
      </c>
    </row>
    <row r="6" spans="1:18" x14ac:dyDescent="0.25">
      <c r="A6">
        <v>6</v>
      </c>
      <c r="B6" s="1">
        <f t="shared" si="0"/>
        <v>5.4794520547945202E-2</v>
      </c>
      <c r="C6">
        <v>4</v>
      </c>
    </row>
    <row r="7" spans="1:18" x14ac:dyDescent="0.25">
      <c r="A7">
        <v>7</v>
      </c>
      <c r="B7" s="1">
        <f t="shared" si="0"/>
        <v>0.19178082191780821</v>
      </c>
      <c r="C7">
        <v>14</v>
      </c>
    </row>
    <row r="8" spans="1:18" x14ac:dyDescent="0.25">
      <c r="A8">
        <v>8</v>
      </c>
      <c r="B8" s="1">
        <f t="shared" si="0"/>
        <v>0.27397260273972601</v>
      </c>
      <c r="C8">
        <v>20</v>
      </c>
    </row>
    <row r="9" spans="1:18" x14ac:dyDescent="0.25">
      <c r="A9">
        <v>9</v>
      </c>
      <c r="B9" s="1">
        <f t="shared" si="0"/>
        <v>0.30136986301369861</v>
      </c>
      <c r="C9">
        <v>22</v>
      </c>
    </row>
    <row r="10" spans="1:18" x14ac:dyDescent="0.25">
      <c r="A10" s="29">
        <v>10</v>
      </c>
      <c r="B10" s="1">
        <f t="shared" si="0"/>
        <v>0.16438356164383561</v>
      </c>
      <c r="C10">
        <v>12</v>
      </c>
    </row>
    <row r="11" spans="1:18" x14ac:dyDescent="0.25">
      <c r="C11">
        <v>73</v>
      </c>
    </row>
    <row r="21" spans="1:3" x14ac:dyDescent="0.25">
      <c r="A21">
        <v>2</v>
      </c>
      <c r="B21" s="1">
        <f>C21/72</f>
        <v>0</v>
      </c>
      <c r="C21">
        <v>0</v>
      </c>
    </row>
    <row r="22" spans="1:3" x14ac:dyDescent="0.25">
      <c r="A22">
        <v>3</v>
      </c>
      <c r="B22" s="1">
        <f t="shared" ref="B22:B29" si="1">C22/72</f>
        <v>0</v>
      </c>
      <c r="C22">
        <v>0</v>
      </c>
    </row>
    <row r="23" spans="1:3" x14ac:dyDescent="0.25">
      <c r="A23">
        <v>4</v>
      </c>
      <c r="B23" s="1">
        <f t="shared" si="1"/>
        <v>0</v>
      </c>
      <c r="C23">
        <v>0</v>
      </c>
    </row>
    <row r="24" spans="1:3" x14ac:dyDescent="0.25">
      <c r="A24">
        <v>5</v>
      </c>
      <c r="B24" s="1">
        <f t="shared" si="1"/>
        <v>4.1666666666666664E-2</v>
      </c>
      <c r="C24">
        <v>3</v>
      </c>
    </row>
    <row r="25" spans="1:3" x14ac:dyDescent="0.25">
      <c r="A25">
        <v>6</v>
      </c>
      <c r="B25" s="1">
        <f t="shared" si="1"/>
        <v>5.5555555555555552E-2</v>
      </c>
      <c r="C25">
        <v>4</v>
      </c>
    </row>
    <row r="26" spans="1:3" x14ac:dyDescent="0.25">
      <c r="A26">
        <v>7</v>
      </c>
      <c r="B26" s="1">
        <f t="shared" si="1"/>
        <v>0.22222222222222221</v>
      </c>
      <c r="C26">
        <v>16</v>
      </c>
    </row>
    <row r="27" spans="1:3" x14ac:dyDescent="0.25">
      <c r="A27">
        <v>8</v>
      </c>
      <c r="B27" s="1">
        <f t="shared" si="1"/>
        <v>0.19444444444444445</v>
      </c>
      <c r="C27">
        <v>14</v>
      </c>
    </row>
    <row r="28" spans="1:3" x14ac:dyDescent="0.25">
      <c r="A28">
        <v>9</v>
      </c>
      <c r="B28" s="1">
        <f t="shared" si="1"/>
        <v>0.375</v>
      </c>
      <c r="C28">
        <v>27</v>
      </c>
    </row>
    <row r="29" spans="1:3" x14ac:dyDescent="0.25">
      <c r="A29">
        <v>10</v>
      </c>
      <c r="B29" s="1">
        <f t="shared" si="1"/>
        <v>0.1111111111111111</v>
      </c>
      <c r="C29">
        <v>8</v>
      </c>
    </row>
    <row r="30" spans="1:3" x14ac:dyDescent="0.25">
      <c r="C30">
        <v>72</v>
      </c>
    </row>
    <row r="36" spans="1:3" x14ac:dyDescent="0.25">
      <c r="A36">
        <v>2</v>
      </c>
      <c r="B36" s="1">
        <f>C36/74</f>
        <v>0</v>
      </c>
      <c r="C36">
        <v>0</v>
      </c>
    </row>
    <row r="37" spans="1:3" x14ac:dyDescent="0.25">
      <c r="A37">
        <v>3</v>
      </c>
      <c r="B37" s="1">
        <f t="shared" ref="B37:B44" si="2">C37/74</f>
        <v>0</v>
      </c>
      <c r="C37">
        <v>0</v>
      </c>
    </row>
    <row r="38" spans="1:3" x14ac:dyDescent="0.25">
      <c r="A38">
        <v>4</v>
      </c>
      <c r="B38" s="1">
        <f t="shared" si="2"/>
        <v>0</v>
      </c>
      <c r="C38">
        <v>0</v>
      </c>
    </row>
    <row r="39" spans="1:3" x14ac:dyDescent="0.25">
      <c r="A39">
        <v>5</v>
      </c>
      <c r="B39" s="1">
        <f t="shared" si="2"/>
        <v>1.3513513513513514E-2</v>
      </c>
      <c r="C39">
        <v>1</v>
      </c>
    </row>
    <row r="40" spans="1:3" x14ac:dyDescent="0.25">
      <c r="A40">
        <v>6</v>
      </c>
      <c r="B40" s="1">
        <f t="shared" si="2"/>
        <v>6.7567567567567571E-2</v>
      </c>
      <c r="C40">
        <v>5</v>
      </c>
    </row>
    <row r="41" spans="1:3" x14ac:dyDescent="0.25">
      <c r="A41">
        <v>7</v>
      </c>
      <c r="B41" s="1">
        <f t="shared" si="2"/>
        <v>0.10810810810810811</v>
      </c>
      <c r="C41">
        <v>8</v>
      </c>
    </row>
    <row r="42" spans="1:3" x14ac:dyDescent="0.25">
      <c r="A42">
        <v>8</v>
      </c>
      <c r="B42" s="1">
        <f t="shared" si="2"/>
        <v>0.24324324324324326</v>
      </c>
      <c r="C42">
        <v>18</v>
      </c>
    </row>
    <row r="43" spans="1:3" x14ac:dyDescent="0.25">
      <c r="A43">
        <v>9</v>
      </c>
      <c r="B43" s="1">
        <f t="shared" si="2"/>
        <v>0.45945945945945948</v>
      </c>
      <c r="C43">
        <v>34</v>
      </c>
    </row>
    <row r="44" spans="1:3" x14ac:dyDescent="0.25">
      <c r="A44">
        <v>10</v>
      </c>
      <c r="B44" s="1">
        <f t="shared" si="2"/>
        <v>0.10810810810810811</v>
      </c>
      <c r="C44">
        <v>8</v>
      </c>
    </row>
    <row r="45" spans="1:3" x14ac:dyDescent="0.25">
      <c r="C45">
        <f>SUM(C36:C44)</f>
        <v>74</v>
      </c>
    </row>
    <row r="51" spans="1:3" x14ac:dyDescent="0.25">
      <c r="A51">
        <v>2</v>
      </c>
      <c r="B51" s="1">
        <f>C51/70</f>
        <v>0</v>
      </c>
      <c r="C51">
        <v>0</v>
      </c>
    </row>
    <row r="52" spans="1:3" x14ac:dyDescent="0.25">
      <c r="A52">
        <v>3</v>
      </c>
      <c r="B52" s="1">
        <f t="shared" ref="B52:B59" si="3">C52/70</f>
        <v>0</v>
      </c>
      <c r="C52">
        <v>0</v>
      </c>
    </row>
    <row r="53" spans="1:3" x14ac:dyDescent="0.25">
      <c r="A53">
        <v>4</v>
      </c>
      <c r="B53" s="1">
        <f t="shared" si="3"/>
        <v>0</v>
      </c>
      <c r="C53">
        <v>0</v>
      </c>
    </row>
    <row r="54" spans="1:3" x14ac:dyDescent="0.25">
      <c r="A54">
        <v>5</v>
      </c>
      <c r="B54" s="1">
        <f t="shared" si="3"/>
        <v>5.7142857142857141E-2</v>
      </c>
      <c r="C54">
        <v>4</v>
      </c>
    </row>
    <row r="55" spans="1:3" x14ac:dyDescent="0.25">
      <c r="A55">
        <v>6</v>
      </c>
      <c r="B55" s="1">
        <f t="shared" si="3"/>
        <v>0.11428571428571428</v>
      </c>
      <c r="C55">
        <v>8</v>
      </c>
    </row>
    <row r="56" spans="1:3" x14ac:dyDescent="0.25">
      <c r="A56">
        <v>7</v>
      </c>
      <c r="B56" s="1">
        <f t="shared" si="3"/>
        <v>0.25714285714285712</v>
      </c>
      <c r="C56">
        <v>18</v>
      </c>
    </row>
    <row r="57" spans="1:3" x14ac:dyDescent="0.25">
      <c r="A57">
        <v>8</v>
      </c>
      <c r="B57" s="1">
        <f t="shared" si="3"/>
        <v>0.27142857142857141</v>
      </c>
      <c r="C57">
        <v>19</v>
      </c>
    </row>
    <row r="58" spans="1:3" x14ac:dyDescent="0.25">
      <c r="A58">
        <v>9</v>
      </c>
      <c r="B58" s="1">
        <f t="shared" si="3"/>
        <v>0.22857142857142856</v>
      </c>
      <c r="C58">
        <v>16</v>
      </c>
    </row>
    <row r="59" spans="1:3" x14ac:dyDescent="0.25">
      <c r="A59">
        <v>10</v>
      </c>
      <c r="B59" s="1">
        <f t="shared" si="3"/>
        <v>7.1428571428571425E-2</v>
      </c>
      <c r="C59">
        <v>5</v>
      </c>
    </row>
    <row r="60" spans="1:3" x14ac:dyDescent="0.25">
      <c r="C60">
        <v>70</v>
      </c>
    </row>
  </sheetData>
  <mergeCells count="1">
    <mergeCell ref="G2:N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B16" workbookViewId="0">
      <selection activeCell="Z62" sqref="Z62"/>
    </sheetView>
  </sheetViews>
  <sheetFormatPr defaultRowHeight="15" x14ac:dyDescent="0.25"/>
  <cols>
    <col min="1" max="1" width="5.140625" customWidth="1"/>
    <col min="2" max="2" width="4.85546875" customWidth="1"/>
    <col min="3" max="3" width="5" customWidth="1"/>
    <col min="4" max="4" width="5.140625" customWidth="1"/>
    <col min="5" max="5" width="5.42578125" customWidth="1"/>
    <col min="6" max="7" width="5.28515625" customWidth="1"/>
    <col min="11" max="11" width="11.42578125" customWidth="1"/>
    <col min="17" max="17" width="6" customWidth="1"/>
    <col min="18" max="18" width="4" customWidth="1"/>
    <col min="22" max="22" width="5.28515625" customWidth="1"/>
    <col min="23" max="23" width="4.85546875" customWidth="1"/>
    <col min="24" max="24" width="4.7109375" customWidth="1"/>
  </cols>
  <sheetData>
    <row r="1" spans="1:24" ht="19.5" customHeight="1" x14ac:dyDescent="0.25"/>
    <row r="2" spans="1:24" x14ac:dyDescent="0.25">
      <c r="A2">
        <v>2</v>
      </c>
      <c r="B2" s="1">
        <f>C2/66</f>
        <v>0</v>
      </c>
      <c r="C2">
        <v>0</v>
      </c>
    </row>
    <row r="3" spans="1:24" x14ac:dyDescent="0.25">
      <c r="A3">
        <v>3</v>
      </c>
      <c r="B3" s="1">
        <f t="shared" ref="B3:B10" si="0">C3/66</f>
        <v>0</v>
      </c>
      <c r="C3">
        <v>0</v>
      </c>
    </row>
    <row r="4" spans="1:24" x14ac:dyDescent="0.25">
      <c r="A4">
        <v>4</v>
      </c>
      <c r="B4" s="1">
        <f t="shared" si="0"/>
        <v>1.5151515151515152E-2</v>
      </c>
      <c r="C4">
        <v>1</v>
      </c>
      <c r="P4" s="1"/>
      <c r="V4">
        <v>2</v>
      </c>
      <c r="W4" s="1">
        <f ca="1">W4/106</f>
        <v>0</v>
      </c>
      <c r="X4">
        <v>0</v>
      </c>
    </row>
    <row r="5" spans="1:24" x14ac:dyDescent="0.25">
      <c r="A5">
        <v>5</v>
      </c>
      <c r="B5" s="1">
        <f t="shared" si="0"/>
        <v>4.5454545454545456E-2</v>
      </c>
      <c r="C5">
        <v>3</v>
      </c>
      <c r="P5" s="1"/>
      <c r="V5">
        <v>3</v>
      </c>
      <c r="W5" s="1">
        <v>0.01</v>
      </c>
      <c r="X5">
        <v>1</v>
      </c>
    </row>
    <row r="6" spans="1:24" x14ac:dyDescent="0.25">
      <c r="A6">
        <v>6</v>
      </c>
      <c r="B6" s="1">
        <f t="shared" si="0"/>
        <v>0.10606060606060606</v>
      </c>
      <c r="C6">
        <v>7</v>
      </c>
      <c r="P6" s="1"/>
      <c r="V6">
        <v>4</v>
      </c>
      <c r="W6" s="1">
        <v>0.05</v>
      </c>
      <c r="X6">
        <v>5</v>
      </c>
    </row>
    <row r="7" spans="1:24" x14ac:dyDescent="0.25">
      <c r="A7">
        <v>7</v>
      </c>
      <c r="B7" s="1">
        <f t="shared" si="0"/>
        <v>0.25757575757575757</v>
      </c>
      <c r="C7">
        <v>17</v>
      </c>
      <c r="P7" s="1"/>
      <c r="V7">
        <v>5</v>
      </c>
      <c r="W7" s="1">
        <v>0.13</v>
      </c>
      <c r="X7">
        <v>14</v>
      </c>
    </row>
    <row r="8" spans="1:24" x14ac:dyDescent="0.25">
      <c r="A8">
        <v>8</v>
      </c>
      <c r="B8" s="1">
        <f t="shared" si="0"/>
        <v>0.34848484848484851</v>
      </c>
      <c r="C8">
        <v>23</v>
      </c>
      <c r="P8" s="1"/>
      <c r="V8">
        <v>6</v>
      </c>
      <c r="W8" s="1">
        <v>0.22</v>
      </c>
      <c r="X8">
        <v>23</v>
      </c>
    </row>
    <row r="9" spans="1:24" x14ac:dyDescent="0.25">
      <c r="A9">
        <v>9</v>
      </c>
      <c r="B9" s="1">
        <f t="shared" si="0"/>
        <v>0.16666666666666666</v>
      </c>
      <c r="C9">
        <v>11</v>
      </c>
      <c r="P9" s="1"/>
      <c r="V9">
        <v>7</v>
      </c>
      <c r="W9" s="1">
        <v>0.34</v>
      </c>
      <c r="X9">
        <v>36</v>
      </c>
    </row>
    <row r="10" spans="1:24" x14ac:dyDescent="0.25">
      <c r="A10">
        <v>10</v>
      </c>
      <c r="B10" s="1">
        <f t="shared" si="0"/>
        <v>6.0606060606060608E-2</v>
      </c>
      <c r="C10">
        <v>4</v>
      </c>
      <c r="P10" s="1"/>
      <c r="V10">
        <v>8</v>
      </c>
      <c r="W10" s="1">
        <v>0.21</v>
      </c>
      <c r="X10">
        <v>22</v>
      </c>
    </row>
    <row r="11" spans="1:24" x14ac:dyDescent="0.25">
      <c r="C11">
        <v>66</v>
      </c>
      <c r="P11" s="1"/>
      <c r="V11">
        <v>9</v>
      </c>
      <c r="W11" s="1">
        <v>0.05</v>
      </c>
      <c r="X11">
        <v>5</v>
      </c>
    </row>
    <row r="12" spans="1:24" x14ac:dyDescent="0.25">
      <c r="A12" s="11"/>
      <c r="B12" s="12"/>
      <c r="P12" s="1"/>
      <c r="V12">
        <v>10</v>
      </c>
      <c r="W12" s="1">
        <v>0</v>
      </c>
      <c r="X12">
        <v>0</v>
      </c>
    </row>
    <row r="13" spans="1:24" x14ac:dyDescent="0.25">
      <c r="X13">
        <f>SUM(X4:X12)</f>
        <v>106</v>
      </c>
    </row>
    <row r="14" spans="1:24" x14ac:dyDescent="0.25">
      <c r="O14" s="11"/>
      <c r="V14" s="11"/>
    </row>
    <row r="21" spans="1:24" x14ac:dyDescent="0.25">
      <c r="V21">
        <v>2</v>
      </c>
      <c r="W21" s="1">
        <v>0.01</v>
      </c>
      <c r="X21">
        <v>1</v>
      </c>
    </row>
    <row r="22" spans="1:24" x14ac:dyDescent="0.25">
      <c r="A22">
        <v>2</v>
      </c>
      <c r="B22" s="1">
        <f>C22/69</f>
        <v>0</v>
      </c>
      <c r="C22">
        <v>0</v>
      </c>
      <c r="V22">
        <v>3</v>
      </c>
      <c r="W22" s="1">
        <v>0.03</v>
      </c>
      <c r="X22">
        <v>3</v>
      </c>
    </row>
    <row r="23" spans="1:24" x14ac:dyDescent="0.25">
      <c r="A23">
        <v>3</v>
      </c>
      <c r="B23" s="1">
        <f t="shared" ref="B23:B30" si="1">C23/69</f>
        <v>0</v>
      </c>
      <c r="C23">
        <v>0</v>
      </c>
      <c r="V23">
        <v>4</v>
      </c>
      <c r="W23" s="1">
        <v>0.1</v>
      </c>
      <c r="X23">
        <v>10</v>
      </c>
    </row>
    <row r="24" spans="1:24" x14ac:dyDescent="0.25">
      <c r="A24">
        <v>4</v>
      </c>
      <c r="B24" s="1">
        <f t="shared" si="1"/>
        <v>2.8985507246376812E-2</v>
      </c>
      <c r="C24">
        <v>2</v>
      </c>
      <c r="V24">
        <v>5</v>
      </c>
      <c r="W24" s="1">
        <v>0.23</v>
      </c>
      <c r="X24">
        <v>24</v>
      </c>
    </row>
    <row r="25" spans="1:24" x14ac:dyDescent="0.25">
      <c r="A25">
        <v>5</v>
      </c>
      <c r="B25" s="1">
        <f t="shared" si="1"/>
        <v>2.8985507246376812E-2</v>
      </c>
      <c r="C25">
        <v>2</v>
      </c>
      <c r="V25">
        <v>6</v>
      </c>
      <c r="W25" s="1">
        <v>0.22</v>
      </c>
      <c r="X25">
        <v>23</v>
      </c>
    </row>
    <row r="26" spans="1:24" x14ac:dyDescent="0.25">
      <c r="A26">
        <v>6</v>
      </c>
      <c r="B26" s="1">
        <f t="shared" si="1"/>
        <v>5.7971014492753624E-2</v>
      </c>
      <c r="C26">
        <v>4</v>
      </c>
      <c r="V26">
        <v>7</v>
      </c>
      <c r="W26" s="1">
        <v>0.23</v>
      </c>
      <c r="X26">
        <v>24</v>
      </c>
    </row>
    <row r="27" spans="1:24" x14ac:dyDescent="0.25">
      <c r="A27">
        <v>7</v>
      </c>
      <c r="B27" s="1">
        <f t="shared" si="1"/>
        <v>0.17391304347826086</v>
      </c>
      <c r="C27">
        <v>12</v>
      </c>
      <c r="V27">
        <v>8</v>
      </c>
      <c r="W27" s="1">
        <v>0.14000000000000001</v>
      </c>
      <c r="X27">
        <v>15</v>
      </c>
    </row>
    <row r="28" spans="1:24" x14ac:dyDescent="0.25">
      <c r="A28">
        <v>8</v>
      </c>
      <c r="B28" s="1">
        <f t="shared" si="1"/>
        <v>0.14492753623188406</v>
      </c>
      <c r="C28">
        <v>10</v>
      </c>
      <c r="V28">
        <v>9</v>
      </c>
      <c r="W28" s="1">
        <v>0.04</v>
      </c>
      <c r="X28">
        <v>4</v>
      </c>
    </row>
    <row r="29" spans="1:24" x14ac:dyDescent="0.25">
      <c r="A29">
        <v>9</v>
      </c>
      <c r="B29" s="1">
        <f t="shared" si="1"/>
        <v>0.20289855072463769</v>
      </c>
      <c r="C29">
        <v>14</v>
      </c>
      <c r="V29">
        <v>10</v>
      </c>
      <c r="W29" s="1">
        <v>0.01</v>
      </c>
      <c r="X29">
        <v>1</v>
      </c>
    </row>
    <row r="30" spans="1:24" x14ac:dyDescent="0.25">
      <c r="A30">
        <v>10</v>
      </c>
      <c r="B30" s="1">
        <f t="shared" si="1"/>
        <v>0.36231884057971014</v>
      </c>
      <c r="C30">
        <v>25</v>
      </c>
      <c r="X30">
        <v>105</v>
      </c>
    </row>
    <row r="31" spans="1:24" x14ac:dyDescent="0.25">
      <c r="C31">
        <v>69</v>
      </c>
      <c r="V31" s="11"/>
    </row>
    <row r="39" spans="1:24" x14ac:dyDescent="0.25">
      <c r="A39">
        <v>2</v>
      </c>
      <c r="B39" s="1">
        <f>C39/70</f>
        <v>0</v>
      </c>
      <c r="C39">
        <v>0</v>
      </c>
      <c r="V39">
        <v>2</v>
      </c>
      <c r="W39" s="1">
        <f ca="1">W39/102</f>
        <v>0</v>
      </c>
      <c r="X39">
        <v>1</v>
      </c>
    </row>
    <row r="40" spans="1:24" x14ac:dyDescent="0.25">
      <c r="A40">
        <v>3</v>
      </c>
      <c r="B40" s="1">
        <f t="shared" ref="B40:B47" si="2">C40/70</f>
        <v>0</v>
      </c>
      <c r="C40">
        <v>0</v>
      </c>
      <c r="V40">
        <v>3</v>
      </c>
      <c r="W40" s="1">
        <v>0.04</v>
      </c>
      <c r="X40">
        <v>4</v>
      </c>
    </row>
    <row r="41" spans="1:24" x14ac:dyDescent="0.25">
      <c r="A41">
        <v>4</v>
      </c>
      <c r="B41" s="1">
        <f t="shared" si="2"/>
        <v>0</v>
      </c>
      <c r="C41">
        <v>0</v>
      </c>
      <c r="V41">
        <v>4</v>
      </c>
      <c r="W41" s="1">
        <v>0.14000000000000001</v>
      </c>
      <c r="X41">
        <v>14</v>
      </c>
    </row>
    <row r="42" spans="1:24" x14ac:dyDescent="0.25">
      <c r="A42">
        <v>5</v>
      </c>
      <c r="B42" s="1">
        <f t="shared" si="2"/>
        <v>0</v>
      </c>
      <c r="C42">
        <v>0</v>
      </c>
      <c r="V42">
        <v>5</v>
      </c>
      <c r="W42" s="1">
        <v>0.2</v>
      </c>
      <c r="X42">
        <v>20</v>
      </c>
    </row>
    <row r="43" spans="1:24" x14ac:dyDescent="0.25">
      <c r="A43">
        <v>6</v>
      </c>
      <c r="B43" s="1">
        <f t="shared" si="2"/>
        <v>5.7142857142857141E-2</v>
      </c>
      <c r="C43">
        <v>4</v>
      </c>
      <c r="V43">
        <v>6</v>
      </c>
      <c r="W43" s="1">
        <v>0.22</v>
      </c>
      <c r="X43">
        <v>22</v>
      </c>
    </row>
    <row r="44" spans="1:24" x14ac:dyDescent="0.25">
      <c r="A44">
        <v>7</v>
      </c>
      <c r="B44" s="1">
        <f t="shared" si="2"/>
        <v>8.5714285714285715E-2</v>
      </c>
      <c r="C44">
        <v>6</v>
      </c>
      <c r="V44">
        <v>7</v>
      </c>
      <c r="W44" s="1">
        <v>0.2</v>
      </c>
      <c r="X44">
        <v>20</v>
      </c>
    </row>
    <row r="45" spans="1:24" x14ac:dyDescent="0.25">
      <c r="A45">
        <v>8</v>
      </c>
      <c r="B45" s="1">
        <f t="shared" si="2"/>
        <v>0.22857142857142856</v>
      </c>
      <c r="C45">
        <v>16</v>
      </c>
      <c r="V45">
        <v>8</v>
      </c>
      <c r="W45" s="1">
        <v>0.17</v>
      </c>
      <c r="X45">
        <v>17</v>
      </c>
    </row>
    <row r="46" spans="1:24" x14ac:dyDescent="0.25">
      <c r="A46">
        <v>9</v>
      </c>
      <c r="B46" s="1">
        <f t="shared" si="2"/>
        <v>0.37142857142857144</v>
      </c>
      <c r="C46">
        <v>26</v>
      </c>
      <c r="V46">
        <v>9</v>
      </c>
      <c r="W46" s="1">
        <v>0.04</v>
      </c>
      <c r="X46">
        <v>4</v>
      </c>
    </row>
    <row r="47" spans="1:24" x14ac:dyDescent="0.25">
      <c r="A47">
        <v>10</v>
      </c>
      <c r="B47" s="1">
        <f t="shared" si="2"/>
        <v>0.25714285714285712</v>
      </c>
      <c r="C47">
        <v>18</v>
      </c>
      <c r="V47">
        <v>10</v>
      </c>
      <c r="W47" s="1">
        <v>0</v>
      </c>
      <c r="X47">
        <v>0</v>
      </c>
    </row>
    <row r="48" spans="1:24" x14ac:dyDescent="0.25">
      <c r="C48">
        <f>SUM(C39:C47)</f>
        <v>70</v>
      </c>
      <c r="W48" s="1"/>
      <c r="X48">
        <f>SUM(X39:X47)</f>
        <v>102</v>
      </c>
    </row>
    <row r="54" spans="1:24" x14ac:dyDescent="0.25">
      <c r="V54">
        <v>2</v>
      </c>
      <c r="W54" s="1">
        <f ca="1">W54/102</f>
        <v>0</v>
      </c>
      <c r="X54">
        <v>0</v>
      </c>
    </row>
    <row r="55" spans="1:24" x14ac:dyDescent="0.25">
      <c r="A55">
        <v>2</v>
      </c>
      <c r="B55" s="1">
        <f>C55/69</f>
        <v>0</v>
      </c>
      <c r="C55">
        <v>0</v>
      </c>
      <c r="V55">
        <v>3</v>
      </c>
      <c r="W55" s="1">
        <f ca="1">W55/102</f>
        <v>0</v>
      </c>
      <c r="X55">
        <v>0</v>
      </c>
    </row>
    <row r="56" spans="1:24" x14ac:dyDescent="0.25">
      <c r="A56">
        <v>3</v>
      </c>
      <c r="B56" s="1">
        <f t="shared" ref="B56:B63" si="3">C56/69</f>
        <v>0</v>
      </c>
      <c r="C56">
        <v>0</v>
      </c>
      <c r="V56">
        <v>4</v>
      </c>
      <c r="W56" s="1">
        <v>0.05</v>
      </c>
      <c r="X56">
        <v>5</v>
      </c>
    </row>
    <row r="57" spans="1:24" x14ac:dyDescent="0.25">
      <c r="A57">
        <v>4</v>
      </c>
      <c r="B57" s="1">
        <f t="shared" si="3"/>
        <v>0</v>
      </c>
      <c r="C57">
        <v>0</v>
      </c>
      <c r="V57">
        <v>5</v>
      </c>
      <c r="W57" s="1">
        <v>0.21</v>
      </c>
      <c r="X57">
        <v>21</v>
      </c>
    </row>
    <row r="58" spans="1:24" x14ac:dyDescent="0.25">
      <c r="A58">
        <v>5</v>
      </c>
      <c r="B58" s="1">
        <f t="shared" si="3"/>
        <v>0</v>
      </c>
      <c r="C58">
        <v>0</v>
      </c>
      <c r="V58">
        <v>6</v>
      </c>
      <c r="W58" s="1">
        <v>0.3</v>
      </c>
      <c r="X58">
        <v>31</v>
      </c>
    </row>
    <row r="59" spans="1:24" x14ac:dyDescent="0.25">
      <c r="A59">
        <v>6</v>
      </c>
      <c r="B59" s="1">
        <f t="shared" si="3"/>
        <v>5.7971014492753624E-2</v>
      </c>
      <c r="C59">
        <v>4</v>
      </c>
      <c r="V59">
        <v>7</v>
      </c>
      <c r="W59" s="1">
        <v>0.36</v>
      </c>
      <c r="X59">
        <v>37</v>
      </c>
    </row>
    <row r="60" spans="1:24" x14ac:dyDescent="0.25">
      <c r="A60">
        <v>7</v>
      </c>
      <c r="B60" s="1">
        <f t="shared" si="3"/>
        <v>0.13043478260869565</v>
      </c>
      <c r="C60">
        <v>9</v>
      </c>
      <c r="V60">
        <v>8</v>
      </c>
      <c r="W60" s="1">
        <v>7.0000000000000007E-2</v>
      </c>
      <c r="X60">
        <v>7</v>
      </c>
    </row>
    <row r="61" spans="1:24" x14ac:dyDescent="0.25">
      <c r="A61">
        <v>8</v>
      </c>
      <c r="B61" s="1">
        <f t="shared" si="3"/>
        <v>0.18840579710144928</v>
      </c>
      <c r="C61">
        <v>13</v>
      </c>
      <c r="V61">
        <v>9</v>
      </c>
      <c r="W61" s="1">
        <v>0.01</v>
      </c>
      <c r="X61">
        <v>1</v>
      </c>
    </row>
    <row r="62" spans="1:24" x14ac:dyDescent="0.25">
      <c r="A62">
        <v>9</v>
      </c>
      <c r="B62" s="1">
        <f t="shared" si="3"/>
        <v>0.39130434782608697</v>
      </c>
      <c r="C62">
        <v>27</v>
      </c>
      <c r="V62">
        <v>10</v>
      </c>
      <c r="W62" s="1">
        <f ca="1">W62/102</f>
        <v>0</v>
      </c>
      <c r="X62">
        <v>0</v>
      </c>
    </row>
    <row r="63" spans="1:24" x14ac:dyDescent="0.25">
      <c r="A63">
        <v>10</v>
      </c>
      <c r="B63" s="1">
        <f t="shared" si="3"/>
        <v>0.2318840579710145</v>
      </c>
      <c r="C63">
        <v>16</v>
      </c>
      <c r="X63">
        <v>102</v>
      </c>
    </row>
    <row r="64" spans="1:24" x14ac:dyDescent="0.25">
      <c r="C64">
        <v>69</v>
      </c>
    </row>
    <row r="66" spans="6:23" x14ac:dyDescent="0.25">
      <c r="W66" s="3"/>
    </row>
    <row r="74" spans="6:23" x14ac:dyDescent="0.25">
      <c r="F74" s="1"/>
    </row>
    <row r="75" spans="6:23" x14ac:dyDescent="0.25">
      <c r="F75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0"/>
  <sheetViews>
    <sheetView topLeftCell="A2" workbookViewId="0">
      <selection activeCell="B60" sqref="B60:B67"/>
    </sheetView>
  </sheetViews>
  <sheetFormatPr defaultRowHeight="15" x14ac:dyDescent="0.25"/>
  <cols>
    <col min="1" max="1" width="4.42578125" customWidth="1"/>
    <col min="2" max="2" width="5.7109375" customWidth="1"/>
    <col min="3" max="3" width="5.42578125" customWidth="1"/>
    <col min="4" max="4" width="7.85546875" customWidth="1"/>
  </cols>
  <sheetData>
    <row r="4" spans="1:5" x14ac:dyDescent="0.25">
      <c r="A4">
        <v>2</v>
      </c>
      <c r="B4" s="1">
        <f>C4/64</f>
        <v>0</v>
      </c>
      <c r="C4">
        <v>0</v>
      </c>
    </row>
    <row r="5" spans="1:5" x14ac:dyDescent="0.25">
      <c r="A5">
        <v>3</v>
      </c>
      <c r="B5" s="1">
        <f t="shared" ref="B5:B12" si="0">C5/64</f>
        <v>1.5625E-2</v>
      </c>
      <c r="C5">
        <v>1</v>
      </c>
    </row>
    <row r="6" spans="1:5" x14ac:dyDescent="0.25">
      <c r="A6">
        <v>4</v>
      </c>
      <c r="B6" s="1">
        <f t="shared" si="0"/>
        <v>0.125</v>
      </c>
      <c r="C6">
        <v>8</v>
      </c>
    </row>
    <row r="7" spans="1:5" x14ac:dyDescent="0.25">
      <c r="A7">
        <v>5</v>
      </c>
      <c r="B7" s="1">
        <f t="shared" si="0"/>
        <v>0.21875</v>
      </c>
      <c r="C7">
        <v>14</v>
      </c>
    </row>
    <row r="8" spans="1:5" x14ac:dyDescent="0.25">
      <c r="A8">
        <v>6</v>
      </c>
      <c r="B8" s="1">
        <f t="shared" si="0"/>
        <v>0.1875</v>
      </c>
      <c r="C8">
        <v>12</v>
      </c>
    </row>
    <row r="9" spans="1:5" x14ac:dyDescent="0.25">
      <c r="A9">
        <v>7</v>
      </c>
      <c r="B9" s="1">
        <f t="shared" si="0"/>
        <v>0.234375</v>
      </c>
      <c r="C9">
        <v>15</v>
      </c>
    </row>
    <row r="10" spans="1:5" x14ac:dyDescent="0.25">
      <c r="A10">
        <v>8</v>
      </c>
      <c r="B10" s="1">
        <f t="shared" si="0"/>
        <v>0.171875</v>
      </c>
      <c r="C10">
        <v>11</v>
      </c>
    </row>
    <row r="11" spans="1:5" x14ac:dyDescent="0.25">
      <c r="A11">
        <v>9</v>
      </c>
      <c r="B11" s="1">
        <f t="shared" si="0"/>
        <v>4.6875E-2</v>
      </c>
      <c r="C11">
        <v>3</v>
      </c>
    </row>
    <row r="12" spans="1:5" x14ac:dyDescent="0.25">
      <c r="A12">
        <v>10</v>
      </c>
      <c r="B12" s="1">
        <f t="shared" si="0"/>
        <v>0</v>
      </c>
      <c r="C12">
        <v>0</v>
      </c>
      <c r="E12" s="1"/>
    </row>
    <row r="13" spans="1:5" x14ac:dyDescent="0.25">
      <c r="C13">
        <v>64</v>
      </c>
    </row>
    <row r="14" spans="1:5" x14ac:dyDescent="0.25">
      <c r="A14" s="11"/>
      <c r="B14" s="3"/>
    </row>
    <row r="22" spans="1:3" x14ac:dyDescent="0.25">
      <c r="A22">
        <v>2</v>
      </c>
      <c r="B22" s="1">
        <f>C22/63</f>
        <v>0</v>
      </c>
      <c r="C22">
        <v>0</v>
      </c>
    </row>
    <row r="23" spans="1:3" x14ac:dyDescent="0.25">
      <c r="A23">
        <v>3</v>
      </c>
      <c r="B23" s="1">
        <f t="shared" ref="B23:B30" si="1">C23/63</f>
        <v>6.3492063492063489E-2</v>
      </c>
      <c r="C23">
        <v>4</v>
      </c>
    </row>
    <row r="24" spans="1:3" x14ac:dyDescent="0.25">
      <c r="A24">
        <v>4</v>
      </c>
      <c r="B24" s="1">
        <f t="shared" si="1"/>
        <v>3.1746031746031744E-2</v>
      </c>
      <c r="C24">
        <v>2</v>
      </c>
    </row>
    <row r="25" spans="1:3" x14ac:dyDescent="0.25">
      <c r="A25">
        <v>5</v>
      </c>
      <c r="B25" s="1">
        <f t="shared" si="1"/>
        <v>3.1746031746031744E-2</v>
      </c>
      <c r="C25">
        <v>2</v>
      </c>
    </row>
    <row r="26" spans="1:3" x14ac:dyDescent="0.25">
      <c r="A26">
        <v>6</v>
      </c>
      <c r="B26" s="1">
        <f t="shared" si="1"/>
        <v>0.12698412698412698</v>
      </c>
      <c r="C26">
        <v>8</v>
      </c>
    </row>
    <row r="27" spans="1:3" x14ac:dyDescent="0.25">
      <c r="A27">
        <v>7</v>
      </c>
      <c r="B27" s="1">
        <f t="shared" si="1"/>
        <v>0.2857142857142857</v>
      </c>
      <c r="C27">
        <v>18</v>
      </c>
    </row>
    <row r="28" spans="1:3" x14ac:dyDescent="0.25">
      <c r="A28">
        <v>8</v>
      </c>
      <c r="B28" s="1">
        <f t="shared" si="1"/>
        <v>0.20634920634920634</v>
      </c>
      <c r="C28">
        <v>13</v>
      </c>
    </row>
    <row r="29" spans="1:3" x14ac:dyDescent="0.25">
      <c r="A29">
        <v>9</v>
      </c>
      <c r="B29" s="1">
        <f t="shared" si="1"/>
        <v>0.22222222222222221</v>
      </c>
      <c r="C29">
        <v>14</v>
      </c>
    </row>
    <row r="30" spans="1:3" x14ac:dyDescent="0.25">
      <c r="A30">
        <v>10</v>
      </c>
      <c r="B30" s="1">
        <f t="shared" si="1"/>
        <v>3.1746031746031744E-2</v>
      </c>
      <c r="C30">
        <v>2</v>
      </c>
    </row>
    <row r="31" spans="1:3" x14ac:dyDescent="0.25">
      <c r="C31">
        <v>63</v>
      </c>
    </row>
    <row r="32" spans="1:3" x14ac:dyDescent="0.25">
      <c r="A32" s="11"/>
    </row>
    <row r="41" spans="1:3" x14ac:dyDescent="0.25">
      <c r="A41">
        <v>2</v>
      </c>
      <c r="B41" s="1">
        <f>C41/68</f>
        <v>0</v>
      </c>
      <c r="C41">
        <v>0</v>
      </c>
    </row>
    <row r="42" spans="1:3" x14ac:dyDescent="0.25">
      <c r="A42">
        <v>3</v>
      </c>
      <c r="B42" s="1">
        <f t="shared" ref="B42:B49" si="2">C42/68</f>
        <v>0.10294117647058823</v>
      </c>
      <c r="C42">
        <v>7</v>
      </c>
    </row>
    <row r="43" spans="1:3" x14ac:dyDescent="0.25">
      <c r="A43">
        <v>4</v>
      </c>
      <c r="B43" s="1">
        <f t="shared" si="2"/>
        <v>8.8235294117647065E-2</v>
      </c>
      <c r="C43">
        <v>6</v>
      </c>
    </row>
    <row r="44" spans="1:3" x14ac:dyDescent="0.25">
      <c r="A44">
        <v>5</v>
      </c>
      <c r="B44" s="1">
        <f t="shared" si="2"/>
        <v>0.19117647058823528</v>
      </c>
      <c r="C44">
        <v>13</v>
      </c>
    </row>
    <row r="45" spans="1:3" x14ac:dyDescent="0.25">
      <c r="A45">
        <v>6</v>
      </c>
      <c r="B45" s="1">
        <f t="shared" si="2"/>
        <v>0.26470588235294118</v>
      </c>
      <c r="C45">
        <v>18</v>
      </c>
    </row>
    <row r="46" spans="1:3" x14ac:dyDescent="0.25">
      <c r="A46">
        <v>7</v>
      </c>
      <c r="B46" s="1">
        <f t="shared" si="2"/>
        <v>0.23529411764705882</v>
      </c>
      <c r="C46">
        <v>16</v>
      </c>
    </row>
    <row r="47" spans="1:3" x14ac:dyDescent="0.25">
      <c r="A47">
        <v>8</v>
      </c>
      <c r="B47" s="1">
        <f t="shared" si="2"/>
        <v>7.3529411764705885E-2</v>
      </c>
      <c r="C47">
        <v>5</v>
      </c>
    </row>
    <row r="48" spans="1:3" x14ac:dyDescent="0.25">
      <c r="A48">
        <v>9</v>
      </c>
      <c r="B48" s="1">
        <f t="shared" si="2"/>
        <v>4.4117647058823532E-2</v>
      </c>
      <c r="C48">
        <v>3</v>
      </c>
    </row>
    <row r="49" spans="1:3" x14ac:dyDescent="0.25">
      <c r="A49">
        <v>10</v>
      </c>
      <c r="B49" s="1">
        <f t="shared" si="2"/>
        <v>0</v>
      </c>
      <c r="C49">
        <v>0</v>
      </c>
    </row>
    <row r="50" spans="1:3" x14ac:dyDescent="0.25">
      <c r="C50">
        <v>68</v>
      </c>
    </row>
    <row r="52" spans="1:3" x14ac:dyDescent="0.25">
      <c r="A52" s="11"/>
    </row>
    <row r="59" spans="1:3" x14ac:dyDescent="0.25">
      <c r="A59">
        <v>2</v>
      </c>
      <c r="B59" s="1">
        <f>C59/61</f>
        <v>0</v>
      </c>
      <c r="C59">
        <v>0</v>
      </c>
    </row>
    <row r="60" spans="1:3" x14ac:dyDescent="0.25">
      <c r="A60">
        <v>3</v>
      </c>
      <c r="B60" s="1">
        <f t="shared" ref="B60:B67" si="3">C60/61</f>
        <v>0</v>
      </c>
      <c r="C60">
        <v>0</v>
      </c>
    </row>
    <row r="61" spans="1:3" x14ac:dyDescent="0.25">
      <c r="A61">
        <v>4</v>
      </c>
      <c r="B61" s="1">
        <f t="shared" si="3"/>
        <v>0.11475409836065574</v>
      </c>
      <c r="C61">
        <v>7</v>
      </c>
    </row>
    <row r="62" spans="1:3" x14ac:dyDescent="0.25">
      <c r="A62">
        <v>5</v>
      </c>
      <c r="B62" s="1">
        <f t="shared" si="3"/>
        <v>0.39344262295081966</v>
      </c>
      <c r="C62">
        <v>24</v>
      </c>
    </row>
    <row r="63" spans="1:3" x14ac:dyDescent="0.25">
      <c r="A63">
        <v>6</v>
      </c>
      <c r="B63" s="1">
        <f t="shared" si="3"/>
        <v>0.4098360655737705</v>
      </c>
      <c r="C63">
        <v>25</v>
      </c>
    </row>
    <row r="64" spans="1:3" x14ac:dyDescent="0.25">
      <c r="A64">
        <v>7</v>
      </c>
      <c r="B64" s="1">
        <f t="shared" si="3"/>
        <v>6.5573770491803282E-2</v>
      </c>
      <c r="C64">
        <v>4</v>
      </c>
    </row>
    <row r="65" spans="1:3" x14ac:dyDescent="0.25">
      <c r="A65">
        <v>8</v>
      </c>
      <c r="B65" s="1">
        <f t="shared" si="3"/>
        <v>1.6393442622950821E-2</v>
      </c>
      <c r="C65">
        <v>1</v>
      </c>
    </row>
    <row r="66" spans="1:3" x14ac:dyDescent="0.25">
      <c r="A66">
        <v>9</v>
      </c>
      <c r="B66" s="1">
        <f t="shared" si="3"/>
        <v>0</v>
      </c>
      <c r="C66">
        <v>0</v>
      </c>
    </row>
    <row r="67" spans="1:3" x14ac:dyDescent="0.25">
      <c r="A67">
        <v>10</v>
      </c>
      <c r="B67" s="1">
        <f t="shared" si="3"/>
        <v>0</v>
      </c>
      <c r="C67">
        <v>0</v>
      </c>
    </row>
    <row r="68" spans="1:3" x14ac:dyDescent="0.25">
      <c r="C68">
        <v>61</v>
      </c>
    </row>
    <row r="70" spans="1:3" x14ac:dyDescent="0.25">
      <c r="A70" s="1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9"/>
  <sheetViews>
    <sheetView topLeftCell="A4" workbookViewId="0">
      <selection activeCell="G55" sqref="G55"/>
    </sheetView>
  </sheetViews>
  <sheetFormatPr defaultRowHeight="15" x14ac:dyDescent="0.25"/>
  <cols>
    <col min="1" max="1" width="5.42578125" customWidth="1"/>
    <col min="2" max="2" width="5" customWidth="1"/>
    <col min="3" max="3" width="5.140625" customWidth="1"/>
  </cols>
  <sheetData>
    <row r="2" spans="1:3" x14ac:dyDescent="0.25">
      <c r="A2">
        <v>2</v>
      </c>
      <c r="B2" s="1">
        <f>C2/66</f>
        <v>0</v>
      </c>
      <c r="C2">
        <v>0</v>
      </c>
    </row>
    <row r="3" spans="1:3" x14ac:dyDescent="0.25">
      <c r="A3">
        <v>3</v>
      </c>
      <c r="B3" s="1">
        <f t="shared" ref="B3:B10" si="0">C3/66</f>
        <v>3.0303030303030304E-2</v>
      </c>
      <c r="C3">
        <v>2</v>
      </c>
    </row>
    <row r="4" spans="1:3" x14ac:dyDescent="0.25">
      <c r="A4">
        <v>4</v>
      </c>
      <c r="B4" s="1">
        <f t="shared" si="0"/>
        <v>7.575757575757576E-2</v>
      </c>
      <c r="C4">
        <v>5</v>
      </c>
    </row>
    <row r="5" spans="1:3" x14ac:dyDescent="0.25">
      <c r="A5">
        <v>5</v>
      </c>
      <c r="B5" s="1">
        <f t="shared" si="0"/>
        <v>0.16666666666666666</v>
      </c>
      <c r="C5">
        <v>11</v>
      </c>
    </row>
    <row r="6" spans="1:3" x14ac:dyDescent="0.25">
      <c r="A6">
        <v>6</v>
      </c>
      <c r="B6" s="1">
        <f t="shared" si="0"/>
        <v>0.22727272727272727</v>
      </c>
      <c r="C6">
        <v>15</v>
      </c>
    </row>
    <row r="7" spans="1:3" x14ac:dyDescent="0.25">
      <c r="A7">
        <v>7</v>
      </c>
      <c r="B7" s="1">
        <f t="shared" si="0"/>
        <v>0.33333333333333331</v>
      </c>
      <c r="C7">
        <v>22</v>
      </c>
    </row>
    <row r="8" spans="1:3" x14ac:dyDescent="0.25">
      <c r="A8">
        <v>8</v>
      </c>
      <c r="B8" s="1">
        <f t="shared" si="0"/>
        <v>7.575757575757576E-2</v>
      </c>
      <c r="C8">
        <v>5</v>
      </c>
    </row>
    <row r="9" spans="1:3" x14ac:dyDescent="0.25">
      <c r="A9">
        <v>9</v>
      </c>
      <c r="B9" s="1">
        <f t="shared" si="0"/>
        <v>6.0606060606060608E-2</v>
      </c>
      <c r="C9">
        <v>4</v>
      </c>
    </row>
    <row r="10" spans="1:3" x14ac:dyDescent="0.25">
      <c r="A10">
        <v>10</v>
      </c>
      <c r="B10" s="1">
        <f t="shared" si="0"/>
        <v>3.0303030303030304E-2</v>
      </c>
      <c r="C10">
        <v>2</v>
      </c>
    </row>
    <row r="11" spans="1:3" x14ac:dyDescent="0.25">
      <c r="B11" s="1"/>
      <c r="C11">
        <v>66</v>
      </c>
    </row>
    <row r="22" spans="1:3" x14ac:dyDescent="0.25">
      <c r="A22">
        <v>2</v>
      </c>
      <c r="B22" s="1">
        <f>C22/64</f>
        <v>1.5625E-2</v>
      </c>
      <c r="C22">
        <v>1</v>
      </c>
    </row>
    <row r="23" spans="1:3" x14ac:dyDescent="0.25">
      <c r="A23">
        <v>3</v>
      </c>
      <c r="B23" s="1">
        <f t="shared" ref="B23:B30" si="1">C23/64</f>
        <v>0.125</v>
      </c>
      <c r="C23">
        <v>8</v>
      </c>
    </row>
    <row r="24" spans="1:3" x14ac:dyDescent="0.25">
      <c r="A24">
        <v>4</v>
      </c>
      <c r="B24" s="1">
        <f t="shared" si="1"/>
        <v>0.21875</v>
      </c>
      <c r="C24">
        <v>14</v>
      </c>
    </row>
    <row r="25" spans="1:3" x14ac:dyDescent="0.25">
      <c r="A25">
        <v>5</v>
      </c>
      <c r="B25" s="1">
        <f t="shared" si="1"/>
        <v>0.234375</v>
      </c>
      <c r="C25">
        <v>15</v>
      </c>
    </row>
    <row r="26" spans="1:3" x14ac:dyDescent="0.25">
      <c r="A26">
        <v>6</v>
      </c>
      <c r="B26" s="1">
        <f t="shared" si="1"/>
        <v>0.203125</v>
      </c>
      <c r="C26">
        <v>13</v>
      </c>
    </row>
    <row r="27" spans="1:3" x14ac:dyDescent="0.25">
      <c r="A27">
        <v>7</v>
      </c>
      <c r="B27" s="1">
        <f t="shared" si="1"/>
        <v>0.125</v>
      </c>
      <c r="C27">
        <v>8</v>
      </c>
    </row>
    <row r="28" spans="1:3" x14ac:dyDescent="0.25">
      <c r="A28">
        <v>8</v>
      </c>
      <c r="B28" s="1">
        <f t="shared" si="1"/>
        <v>6.25E-2</v>
      </c>
      <c r="C28">
        <v>4</v>
      </c>
    </row>
    <row r="29" spans="1:3" x14ac:dyDescent="0.25">
      <c r="A29">
        <v>9</v>
      </c>
      <c r="B29" s="1">
        <f t="shared" si="1"/>
        <v>1.5625E-2</v>
      </c>
      <c r="C29">
        <v>1</v>
      </c>
    </row>
    <row r="30" spans="1:3" x14ac:dyDescent="0.25">
      <c r="A30">
        <v>10</v>
      </c>
      <c r="B30" s="1">
        <f t="shared" si="1"/>
        <v>0</v>
      </c>
      <c r="C30">
        <v>0</v>
      </c>
    </row>
    <row r="31" spans="1:3" x14ac:dyDescent="0.25">
      <c r="C31">
        <v>64</v>
      </c>
    </row>
    <row r="41" spans="1:3" x14ac:dyDescent="0.25">
      <c r="A41">
        <v>2</v>
      </c>
      <c r="B41" s="1">
        <f>C41/68</f>
        <v>0</v>
      </c>
      <c r="C41">
        <v>0</v>
      </c>
    </row>
    <row r="42" spans="1:3" x14ac:dyDescent="0.25">
      <c r="A42">
        <v>3</v>
      </c>
      <c r="B42" s="1">
        <f t="shared" ref="B42:B49" si="2">C42/68</f>
        <v>5.8823529411764705E-2</v>
      </c>
      <c r="C42">
        <v>4</v>
      </c>
    </row>
    <row r="43" spans="1:3" x14ac:dyDescent="0.25">
      <c r="A43">
        <v>4</v>
      </c>
      <c r="B43" s="1">
        <f t="shared" si="2"/>
        <v>7.3529411764705885E-2</v>
      </c>
      <c r="C43">
        <v>5</v>
      </c>
    </row>
    <row r="44" spans="1:3" x14ac:dyDescent="0.25">
      <c r="A44">
        <v>5</v>
      </c>
      <c r="B44" s="1">
        <f t="shared" si="2"/>
        <v>0.26470588235294118</v>
      </c>
      <c r="C44">
        <v>18</v>
      </c>
    </row>
    <row r="45" spans="1:3" x14ac:dyDescent="0.25">
      <c r="A45">
        <v>6</v>
      </c>
      <c r="B45" s="1">
        <f t="shared" si="2"/>
        <v>0.22058823529411764</v>
      </c>
      <c r="C45">
        <v>15</v>
      </c>
    </row>
    <row r="46" spans="1:3" x14ac:dyDescent="0.25">
      <c r="A46">
        <v>7</v>
      </c>
      <c r="B46" s="1">
        <f t="shared" si="2"/>
        <v>0.16176470588235295</v>
      </c>
      <c r="C46">
        <v>11</v>
      </c>
    </row>
    <row r="47" spans="1:3" x14ac:dyDescent="0.25">
      <c r="A47">
        <v>8</v>
      </c>
      <c r="B47" s="1">
        <f t="shared" si="2"/>
        <v>0.16176470588235295</v>
      </c>
      <c r="C47">
        <v>11</v>
      </c>
    </row>
    <row r="48" spans="1:3" x14ac:dyDescent="0.25">
      <c r="A48">
        <v>9</v>
      </c>
      <c r="B48" s="1">
        <f t="shared" si="2"/>
        <v>5.8823529411764705E-2</v>
      </c>
      <c r="C48">
        <v>4</v>
      </c>
    </row>
    <row r="49" spans="1:3" x14ac:dyDescent="0.25">
      <c r="A49">
        <v>10</v>
      </c>
      <c r="B49" s="1">
        <f t="shared" si="2"/>
        <v>0</v>
      </c>
      <c r="C49">
        <v>0</v>
      </c>
    </row>
    <row r="50" spans="1:3" x14ac:dyDescent="0.25">
      <c r="C50">
        <v>68</v>
      </c>
    </row>
    <row r="60" spans="1:3" x14ac:dyDescent="0.25">
      <c r="A60">
        <v>2</v>
      </c>
      <c r="B60" s="1">
        <f>C60/66</f>
        <v>0</v>
      </c>
      <c r="C60">
        <v>0</v>
      </c>
    </row>
    <row r="61" spans="1:3" x14ac:dyDescent="0.25">
      <c r="A61">
        <v>3</v>
      </c>
      <c r="B61" s="1">
        <f t="shared" ref="B61:B68" si="3">C61/66</f>
        <v>0</v>
      </c>
      <c r="C61">
        <v>0</v>
      </c>
    </row>
    <row r="62" spans="1:3" x14ac:dyDescent="0.25">
      <c r="A62">
        <v>4</v>
      </c>
      <c r="B62" s="1">
        <f t="shared" si="3"/>
        <v>4.5454545454545456E-2</v>
      </c>
      <c r="C62">
        <v>3</v>
      </c>
    </row>
    <row r="63" spans="1:3" x14ac:dyDescent="0.25">
      <c r="A63">
        <v>5</v>
      </c>
      <c r="B63" s="1">
        <f t="shared" si="3"/>
        <v>0.12121212121212122</v>
      </c>
      <c r="C63">
        <v>8</v>
      </c>
    </row>
    <row r="64" spans="1:3" x14ac:dyDescent="0.25">
      <c r="A64">
        <v>6</v>
      </c>
      <c r="B64" s="1">
        <f t="shared" si="3"/>
        <v>0.2878787878787879</v>
      </c>
      <c r="C64">
        <v>19</v>
      </c>
    </row>
    <row r="65" spans="1:3" x14ac:dyDescent="0.25">
      <c r="A65">
        <v>7</v>
      </c>
      <c r="B65" s="1">
        <f t="shared" si="3"/>
        <v>0.33333333333333331</v>
      </c>
      <c r="C65">
        <v>22</v>
      </c>
    </row>
    <row r="66" spans="1:3" x14ac:dyDescent="0.25">
      <c r="A66">
        <v>8</v>
      </c>
      <c r="B66" s="1">
        <f t="shared" si="3"/>
        <v>0.21212121212121213</v>
      </c>
      <c r="C66">
        <v>14</v>
      </c>
    </row>
    <row r="67" spans="1:3" x14ac:dyDescent="0.25">
      <c r="A67">
        <v>9</v>
      </c>
      <c r="B67" s="1">
        <f t="shared" si="3"/>
        <v>0</v>
      </c>
      <c r="C67">
        <v>0</v>
      </c>
    </row>
    <row r="68" spans="1:3" x14ac:dyDescent="0.25">
      <c r="A68">
        <v>10</v>
      </c>
      <c r="B68" s="1">
        <f t="shared" si="3"/>
        <v>0</v>
      </c>
      <c r="C68">
        <v>0</v>
      </c>
    </row>
    <row r="69" spans="1:3" x14ac:dyDescent="0.25">
      <c r="C69">
        <v>66</v>
      </c>
    </row>
  </sheetData>
  <pageMargins left="0.7" right="0.7" top="0.75" bottom="0.75" header="0.3" footer="0.3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CL 1 PRIMARIA</vt:lpstr>
      <vt:lpstr>CL 2 PRIMARIA</vt:lpstr>
      <vt:lpstr>CL 3 PRIMARIA</vt:lpstr>
      <vt:lpstr>CL 4 PRIMARIA</vt:lpstr>
      <vt:lpstr>CL 5 PR-CL1 SEC</vt:lpstr>
      <vt:lpstr>CL 2 SEC</vt:lpstr>
      <vt:lpstr>CL3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2017-06-24T15:15:12Z</dcterms:modified>
</cp:coreProperties>
</file>